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I:\SEC\Corporate Assurance\Risk\Annual review and RR\2023 New Template\"/>
    </mc:Choice>
  </mc:AlternateContent>
  <xr:revisionPtr revIDLastSave="0" documentId="13_ncr:1_{C8C34BC1-1836-4B50-95F0-2B1069B67B80}" xr6:coauthVersionLast="47" xr6:coauthVersionMax="47" xr10:uidLastSave="{00000000-0000-0000-0000-000000000000}"/>
  <bookViews>
    <workbookView xWindow="-120" yWindow="-120" windowWidth="38640" windowHeight="21240" tabRatio="633" activeTab="14" xr2:uid="{00000000-000D-0000-FFFF-FFFF00000000}"/>
  </bookViews>
  <sheets>
    <sheet name="Guidance" sheetId="20" r:id="rId1"/>
    <sheet name="Summary" sheetId="7" r:id="rId2"/>
    <sheet name="Notes to consider" sheetId="6" state="hidden" r:id="rId3"/>
    <sheet name="RISK PROFILE" sheetId="2" state="hidden" r:id="rId4"/>
    <sheet name="CLOSED RISKS" sheetId="4" state="hidden" r:id="rId5"/>
    <sheet name="01" sheetId="22" r:id="rId6"/>
    <sheet name="02" sheetId="23" r:id="rId7"/>
    <sheet name="03" sheetId="24" r:id="rId8"/>
    <sheet name="04" sheetId="25" r:id="rId9"/>
    <sheet name="05" sheetId="26" r:id="rId10"/>
    <sheet name="06" sheetId="9" r:id="rId11"/>
    <sheet name="07" sheetId="32" r:id="rId12"/>
    <sheet name="08" sheetId="28" r:id="rId13"/>
    <sheet name="09" sheetId="29" r:id="rId14"/>
    <sheet name="10" sheetId="30" r:id="rId15"/>
    <sheet name="Previous Risk Register" sheetId="33" r:id="rId16"/>
    <sheet name=" Closed Risks" sheetId="21" r:id="rId17"/>
    <sheet name="Scoring Matrix" sheetId="19" r:id="rId18"/>
    <sheet name="Risk_Lookup" sheetId="5" state="hidden" r:id="rId19"/>
  </sheets>
  <definedNames>
    <definedName name="_Toc94866392" localSheetId="0">Guidance!$C$3</definedName>
    <definedName name="_Toc94866393" localSheetId="0">Guidance!$E$67</definedName>
    <definedName name="_xlnm.Print_Area" localSheetId="17">'Scoring Matrix'!$A$1:$X$26</definedName>
    <definedName name="Riskprofile">'RISK PROFILE'!$A$4:$A$9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32" l="1"/>
  <c r="D5" i="32"/>
  <c r="F5" i="30" l="1"/>
  <c r="D5" i="30"/>
  <c r="F5" i="29"/>
  <c r="D5" i="29"/>
  <c r="F5" i="28"/>
  <c r="D5" i="28"/>
  <c r="F5" i="26"/>
  <c r="D5" i="26"/>
  <c r="F5" i="25"/>
  <c r="D5" i="25"/>
  <c r="F5" i="24"/>
  <c r="D5" i="24"/>
  <c r="F5" i="23"/>
  <c r="D5" i="23"/>
  <c r="F5" i="22"/>
  <c r="D5" i="22"/>
  <c r="E3" i="19" l="1"/>
  <c r="F3" i="19"/>
  <c r="G3" i="19"/>
  <c r="H3" i="19"/>
  <c r="I3" i="19"/>
  <c r="E4" i="19"/>
  <c r="F4" i="19"/>
  <c r="G4" i="19"/>
  <c r="H4" i="19"/>
  <c r="I4" i="19"/>
  <c r="E5" i="19"/>
  <c r="F5" i="19"/>
  <c r="G5" i="19"/>
  <c r="H5" i="19"/>
  <c r="I5" i="19"/>
  <c r="E6" i="19"/>
  <c r="F6" i="19"/>
  <c r="G6" i="19"/>
  <c r="H6" i="19"/>
  <c r="I6" i="19"/>
  <c r="E7" i="19"/>
  <c r="F7" i="19"/>
  <c r="G7" i="19"/>
  <c r="H7" i="19"/>
  <c r="I7" i="19"/>
  <c r="F5" i="9"/>
  <c r="D5" i="9"/>
  <c r="R6" i="4" l="1"/>
  <c r="P6" i="4" s="1"/>
  <c r="Q6" i="4"/>
  <c r="H15" i="2" l="1"/>
  <c r="G15" i="2"/>
  <c r="F15" i="2"/>
  <c r="E15" i="2"/>
  <c r="D15" i="2"/>
  <c r="P5" i="4" l="1"/>
  <c r="Q5" i="4"/>
  <c r="P38" i="4" l="1"/>
  <c r="P37" i="4"/>
  <c r="P36" i="4"/>
  <c r="P35" i="4"/>
  <c r="P28" i="4"/>
  <c r="P27" i="4"/>
  <c r="P26" i="4"/>
  <c r="P25" i="4"/>
  <c r="P24" i="4"/>
  <c r="P34" i="4"/>
  <c r="P33" i="4"/>
  <c r="P32" i="4"/>
  <c r="P31" i="4"/>
  <c r="P30" i="4"/>
  <c r="P29" i="4"/>
  <c r="P23" i="4"/>
  <c r="P22" i="4"/>
  <c r="P21" i="4"/>
  <c r="P20" i="4"/>
  <c r="P19" i="4"/>
  <c r="P18" i="4"/>
  <c r="P17" i="4"/>
  <c r="P16" i="4"/>
  <c r="C3" i="5" l="1"/>
  <c r="C4" i="5"/>
  <c r="C5" i="5"/>
  <c r="C6" i="5"/>
  <c r="C7" i="5"/>
  <c r="C8" i="5"/>
  <c r="C9" i="5"/>
  <c r="C10" i="5"/>
  <c r="C11" i="5"/>
  <c r="C12" i="5"/>
  <c r="C13" i="5"/>
  <c r="C14" i="5"/>
  <c r="C15" i="5"/>
  <c r="C16" i="5"/>
  <c r="C17" i="5"/>
  <c r="C18" i="5"/>
  <c r="C19" i="5"/>
  <c r="C20" i="5"/>
  <c r="C21" i="5"/>
  <c r="C22" i="5"/>
  <c r="C23" i="5"/>
  <c r="C24" i="5"/>
  <c r="C25" i="5"/>
  <c r="C26" i="5"/>
  <c r="C2" i="5"/>
  <c r="R7" i="4" l="1"/>
  <c r="P7" i="4" s="1"/>
  <c r="R11" i="4"/>
  <c r="P11" i="4" s="1"/>
  <c r="R15" i="4"/>
  <c r="P15" i="4" s="1"/>
  <c r="R9" i="4"/>
  <c r="P9" i="4" s="1"/>
  <c r="R13" i="4"/>
  <c r="P13" i="4" s="1"/>
  <c r="R12" i="4"/>
  <c r="P12" i="4" s="1"/>
  <c r="R8" i="4"/>
  <c r="P8" i="4" s="1"/>
  <c r="R14" i="4"/>
  <c r="P14" i="4" s="1"/>
  <c r="R10" i="4"/>
  <c r="P10" i="4" s="1"/>
  <c r="C6" i="2"/>
  <c r="C9" i="2"/>
  <c r="C8" i="2"/>
  <c r="C7" i="2"/>
  <c r="C5" i="2"/>
  <c r="C4" i="2"/>
  <c r="A1" i="2"/>
  <c r="C13" i="2" l="1"/>
  <c r="C14" i="2"/>
  <c r="C12" i="2"/>
</calcChain>
</file>

<file path=xl/sharedStrings.xml><?xml version="1.0" encoding="utf-8"?>
<sst xmlns="http://schemas.openxmlformats.org/spreadsheetml/2006/main" count="578" uniqueCount="145">
  <si>
    <t>Description</t>
  </si>
  <si>
    <t>Risk Description</t>
  </si>
  <si>
    <t xml:space="preserve">Current Status </t>
  </si>
  <si>
    <t>Next Review Date</t>
  </si>
  <si>
    <r>
      <t xml:space="preserve">Risk Owner     </t>
    </r>
    <r>
      <rPr>
        <sz val="12"/>
        <rFont val="Arial"/>
        <family val="2"/>
      </rPr>
      <t xml:space="preserve">                  </t>
    </r>
  </si>
  <si>
    <t xml:space="preserve">Risk </t>
  </si>
  <si>
    <t>Unchanged</t>
  </si>
  <si>
    <t>↔</t>
  </si>
  <si>
    <t>Increasing</t>
  </si>
  <si>
    <t>↑</t>
  </si>
  <si>
    <t>Reducing</t>
  </si>
  <si>
    <t>↓</t>
  </si>
  <si>
    <t>Imminent</t>
  </si>
  <si>
    <t>!</t>
  </si>
  <si>
    <t>Closed</t>
  </si>
  <si>
    <t>x</t>
  </si>
  <si>
    <t>New</t>
  </si>
  <si>
    <t>N</t>
  </si>
  <si>
    <t>Gross risk (pre-controls)</t>
  </si>
  <si>
    <t>Net Risk (post-controls)</t>
  </si>
  <si>
    <r>
      <t xml:space="preserve">Likelihood </t>
    </r>
    <r>
      <rPr>
        <sz val="12"/>
        <rFont val="Arial"/>
        <family val="2"/>
      </rPr>
      <t>(1,2,3,4,5)</t>
    </r>
  </si>
  <si>
    <r>
      <t xml:space="preserve">Impact </t>
    </r>
    <r>
      <rPr>
        <sz val="12"/>
        <rFont val="Arial"/>
        <family val="2"/>
      </rPr>
      <t>(1,2,3,4,5)</t>
    </r>
  </si>
  <si>
    <t>Overall indicator</t>
  </si>
  <si>
    <t>Red</t>
  </si>
  <si>
    <t>Amber</t>
  </si>
  <si>
    <t>Green</t>
  </si>
  <si>
    <t>Status of risks</t>
  </si>
  <si>
    <t>Net risk score</t>
  </si>
  <si>
    <t>Last Review Date</t>
  </si>
  <si>
    <t>Status and review</t>
  </si>
  <si>
    <t>LIKELIHOOD</t>
  </si>
  <si>
    <t>High</t>
  </si>
  <si>
    <t>Medium</t>
  </si>
  <si>
    <t>Low</t>
  </si>
  <si>
    <t>Impact</t>
  </si>
  <si>
    <t>IMPACT</t>
  </si>
  <si>
    <t>Current Total</t>
  </si>
  <si>
    <t xml:space="preserve">Current Total </t>
  </si>
  <si>
    <t>Likelihood</t>
  </si>
  <si>
    <t>Risk Indicator</t>
  </si>
  <si>
    <t>ConcatenateScore</t>
  </si>
  <si>
    <t>Assurances</t>
  </si>
  <si>
    <t>Control Measures</t>
  </si>
  <si>
    <t>Early Warning Indicators</t>
  </si>
  <si>
    <t>Actions Planned and Commentary on Progress</t>
  </si>
  <si>
    <t>Risk Management</t>
  </si>
  <si>
    <t>Risk No.</t>
  </si>
  <si>
    <t>CLOSED RISKS</t>
  </si>
  <si>
    <t>University Secretary</t>
  </si>
  <si>
    <t>USO-005</t>
  </si>
  <si>
    <t>Legal and Regulatory Compliance</t>
  </si>
  <si>
    <t>If USO does not manage its regulatory and statutory compliance agenda effectively; the University may be subject to criminal prosecution, fines and/or liability to students; reputational damage; potential breach of our Public Sector Equality Duty under Equality Act 2010, Data Protection or Freedom of Information,
If USO does not manage student conduct / incidents / complaints appropriately, students may become dissatisfied / distressed; lack of progression / attainment.
OfS may close the University if in breach of ongoing conditions of registration. 
The University could potentially lose its licence and inability to recruit international students; subsequent loss of income; and reputational damage.
If USO does not manage the contracts that the University puts in place, the University may sign up to onerous contractual terms and/or fail to adequately manage its legal risk.</t>
  </si>
  <si>
    <t>1. A number of Groups have been established including Tier 4, Prevent, Information Management Operations Group to oversee compliance and policy development in key areas and meet regularly to oversee compliance. 
2. Compliance with ongoing conditions of registration mapped out and monitored regularly with reports to the Audit Committee and Board
3. Reporting schedules are overseen by senior management and Board of Governors and relevant returns approved by the Board of Governors.                                                                                               
4. Policies regularly reviewed and are available on the website to ensure transparency.    
5. Legal Services Framework in place.
6. Whistle blowing, anti-bribery/fraud prevention, Prevent Duty, Data Protection policies in place and  training provided. Training provision for investigating officers.                                                                                                                            
7. Annual Prevent Report submitted to OfS. Prevent training provided.
8. Memorandum of Understanding with University and Students’ Union.  
9. Compliance with the University Health &amp; Safety Policy and completion of annual audits. 
10. Reportable events procedure in place.
11. Review of Student Code of Discipline to reflect current sector best practice, endorsed by Academic Board (July 2020) and approved by the Board (July 2020). New Code has specific annex on sexual misconduct.
12. Fast track mitigation and complaints processes in place relating to the pandemic.
13. Student Services-led Racial Harassment Working Group with USO representation.
14. Neighbourhood helpline procedure in place / regularly liaison with UofL. 
15. Appropriate processes and oversight in place to ensure compliance with our licence and to protect our Trusted Sponsor status.
16. UKVI guidance for sponsors confirms expectations regarding attendance monitoring and allows for remote learning during the pandemic.                                                                                                                                                                                                                    17. Development of robust legal templates and review of bespoke contractual arrangements.                                                           
18. Annual review of Student Contract, associated documents and other materials relevant to consumer law obligations.                                            
19. Information Governance Framework, workplan and supporting Information Legislation and Records Management policies &amp; procedures in place.                                                                                                                                                                                                                      20. Data Breach Reporting Procedure in place.                                                                                                                                                    21. High Level Information Security Risk Assessment under development with IT Security.</t>
  </si>
  <si>
    <r>
      <t xml:space="preserve">1. 	Registration with the OfS with no additional conditions imposed.
2. 	Reduction in the number of complaints being referred to the OIA and found to be justified gives assurance about the rigour of our procedures.       
3.	 Significant assurance compliance rating in most recent health and safety audit.                    
4.	 Confirmation received that we comply with the PREVENT duty and are considered to be low risk.    
5.	 Annual UKVI Compliance Assessment in line with Home Office expectations.
6. Reports on compliance related training provided to Audit Committee and non-completion rates regularly followed-up.
7. Reports on reportable events made to audit committee and the board.
8. Reports on OfS regulatory compliance provided to Board and GON.
9. Significant assurance rating received on internal audit of OfS compliance.
</t>
    </r>
    <r>
      <rPr>
        <b/>
        <sz val="11"/>
        <color rgb="FF7030A0"/>
        <rFont val="Calibri"/>
        <family val="2"/>
        <scheme val="minor"/>
      </rPr>
      <t xml:space="preserve">10. Annual report on student complaints and academic appeals considered by Governance &amp; Nominations Committee and reported to Board (March 2020).
11. Annual Neighbourhood Helpline report. 
12. Annual UKVI Compliance Assessment in line with Home Office expectations.
13. 2018/19 internal audit of UKVI Tier 4 received Significant Assurance with minor improvements require assurance rating. </t>
    </r>
    <r>
      <rPr>
        <sz val="11"/>
        <rFont val="Calibri"/>
        <family val="2"/>
        <scheme val="minor"/>
      </rPr>
      <t xml:space="preserve">
</t>
    </r>
  </si>
  <si>
    <r>
      <t xml:space="preserve">1. 	Additional OfS conditions imposed or enhanced monitoring.
2. 	Non-compliance with the OfS Regulatory Framework.    
3. 	OfS may tighten regulation and reduce institutional autonomy.
4.	 Change in OfS risk assessment of our University.
5. Issues raised by OfS concerning lack of robust measures in place to ensure compliance with PREVENT Duty.
6. Monthly management reports from UKVI and corresponding internal data demonstrates we are at risk of being outside of UKVI reporting thresholds.
7. Increase in number of </t>
    </r>
    <r>
      <rPr>
        <b/>
        <sz val="11"/>
        <color rgb="FF7030A0"/>
        <rFont val="Calibri"/>
        <family val="2"/>
        <scheme val="minor"/>
      </rPr>
      <t>Neighbourhood Helpline cases</t>
    </r>
    <r>
      <rPr>
        <sz val="11"/>
        <rFont val="Calibri"/>
        <family val="2"/>
        <scheme val="minor"/>
      </rPr>
      <t xml:space="preserve">, student complaints and referrals to OIA </t>
    </r>
    <r>
      <rPr>
        <b/>
        <sz val="11"/>
        <color rgb="FF7030A0"/>
        <rFont val="Calibri"/>
        <family val="2"/>
        <scheme val="minor"/>
      </rPr>
      <t xml:space="preserve">casework signals weaknesses in processes or management controls.
8. Monthly management reports from UKVI and corresponding internal data demonstrates we are at risk of being outside of UKVI reporting thresholds </t>
    </r>
    <r>
      <rPr>
        <sz val="11"/>
        <rFont val="Calibri"/>
        <family val="2"/>
        <scheme val="minor"/>
      </rPr>
      <t xml:space="preserve">
9. 	Increase in incidents/disclosure of activity under the whistle blowing and/or anti-fraud/bribery policies.</t>
    </r>
  </si>
  <si>
    <r>
      <t xml:space="preserve">1. Fraud Policy / Response Plan under review.
2. Implementation of procedures on data management, information governance, records </t>
    </r>
    <r>
      <rPr>
        <b/>
        <sz val="11"/>
        <color theme="3" tint="0.39997558519241921"/>
        <rFont val="Calibri"/>
        <family val="2"/>
        <scheme val="minor"/>
      </rPr>
      <t>managemen</t>
    </r>
    <r>
      <rPr>
        <sz val="11"/>
        <color theme="1"/>
        <rFont val="Calibri"/>
        <family val="2"/>
        <scheme val="minor"/>
      </rPr>
      <t xml:space="preserve">t and retention.
</t>
    </r>
    <r>
      <rPr>
        <b/>
        <sz val="11"/>
        <color rgb="FF7030A0"/>
        <rFont val="Calibri"/>
        <family val="2"/>
        <scheme val="minor"/>
      </rPr>
      <t xml:space="preserve">
3. Neighbourhood Helpline engagement with Council (KH to update).
</t>
    </r>
    <r>
      <rPr>
        <b/>
        <u/>
        <sz val="11"/>
        <color rgb="FF7030A0"/>
        <rFont val="Calibri"/>
        <family val="2"/>
        <scheme val="minor"/>
      </rPr>
      <t>Commentary</t>
    </r>
    <r>
      <rPr>
        <b/>
        <sz val="11"/>
        <color rgb="FF7030A0"/>
        <rFont val="Calibri"/>
        <family val="2"/>
        <scheme val="minor"/>
      </rPr>
      <t xml:space="preserve"> 
1. Increased focus across the sector and in the media on sexual misconduct and racial discrimination in HEIs.</t>
    </r>
  </si>
  <si>
    <t xml:space="preserve">Risk separated into 4 risks </t>
  </si>
  <si>
    <t>No actions.</t>
  </si>
  <si>
    <t>RSO-002 (b)</t>
  </si>
  <si>
    <t xml:space="preserve">If staff are not able to carry out their roles effectively and safely during the Covid-19 pandemic then the delivery of services may be compromised.
</t>
  </si>
  <si>
    <t>University Registrar &amp; Secretary / RSO Leadership Team</t>
  </si>
  <si>
    <t>Data Quality and student records</t>
  </si>
  <si>
    <t>•	If colleagues do not produce robust data and manage records adequately, then data may be insufficient or not fit for purpose in order to meet overall targets. Poor data quality and poor management of data could lead to submitting inaccurate returns and could in turn lead to penalties or sanctions from regulators.</t>
  </si>
  <si>
    <t xml:space="preserve">Degree Apprenticeships </t>
  </si>
  <si>
    <t>TBC</t>
  </si>
  <si>
    <t>Review against Registry when merging risk regsiters</t>
  </si>
  <si>
    <t>Staff resource in RSO (Covid-19 impact)</t>
  </si>
  <si>
    <t>1. Regular communication from senior management and the RSO Leadership team about University's plans.
2. Support provided for home-working and flexible working. Home-working needs assessed and suitable equipment provided where possible.
3. Stress risk assessments, other H&amp;S risk assessments (including DSE), regular 1:1's, team meetings and PDRs continue to be undertaken virtually.
4. Regular 'check-in' from line manager on wellbeing.</t>
  </si>
  <si>
    <t xml:space="preserve">1. Stress risk assessments and local 1:1 meetings not signalling any major issues. 
2. Service deliverables not negatively impacted by flexible working / remote working. 
</t>
  </si>
  <si>
    <t>1. Staff retention declines / increased absences.
2. Stress risk assessments / other H&amp;S risk assessments / management raise concerns.
3. Lack of staff engagement in development activities. Number of mandatory training courses not completed / not completed on time.
4. Deadlines not met and/or services not delivered.
5. Feedback from colleagues / students /  externals expressing dissatisfaction with service.
6. PDRs not completed/objectives not completed on time.</t>
  </si>
  <si>
    <t>R I S K   R E G I S T E R</t>
  </si>
  <si>
    <t>Direction
for risk</t>
  </si>
  <si>
    <t>Risk
ID</t>
  </si>
  <si>
    <t>Risk
Description</t>
  </si>
  <si>
    <t>Raw
risk</t>
  </si>
  <si>
    <t>Residual
risk</t>
  </si>
  <si>
    <t>Impact =</t>
  </si>
  <si>
    <t>Likelihood =</t>
  </si>
  <si>
    <t>&gt;</t>
  </si>
  <si>
    <t>Action
owner</t>
  </si>
  <si>
    <t>Target
date</t>
  </si>
  <si>
    <t>Last
updated</t>
  </si>
  <si>
    <t>Update / Complete</t>
  </si>
  <si>
    <t>Key controls / mitigations</t>
  </si>
  <si>
    <t xml:space="preserve">Latest evidence of ongoing risk management/mitigation </t>
  </si>
  <si>
    <r>
      <t xml:space="preserve">Latest information on changes to risk
</t>
    </r>
    <r>
      <rPr>
        <sz val="10"/>
        <rFont val="Calibri"/>
        <family val="2"/>
        <scheme val="minor"/>
      </rPr>
      <t>(to reflect whether the risk is increasing, changing, etc.)</t>
    </r>
  </si>
  <si>
    <t>Very
High</t>
  </si>
  <si>
    <t>Very
Low</t>
  </si>
  <si>
    <t>Insignificant</t>
  </si>
  <si>
    <t>Minor</t>
  </si>
  <si>
    <t>Moderate</t>
  </si>
  <si>
    <t>Major</t>
  </si>
  <si>
    <t>Catastrophic</t>
  </si>
  <si>
    <t xml:space="preserve"> Table 1 Risk 'Response' Matrix:</t>
  </si>
  <si>
    <t xml:space="preserve">
Please describe the risk in terms of: 'if' the event/risk that could occur; 'caused by' describing the things that may cause the risk to occur; and 'then' outlining the consequence. If there is an obvious financial impact to the risk, then this should be stated.</t>
  </si>
  <si>
    <t xml:space="preserve">Risk Owner </t>
  </si>
  <si>
    <t>Title of Risk Summary</t>
  </si>
  <si>
    <t>Actions Planned</t>
  </si>
  <si>
    <t>Insurance and other risk transfer arrangements</t>
  </si>
  <si>
    <t>###-01</t>
  </si>
  <si>
    <t>###-02</t>
  </si>
  <si>
    <t>###-03</t>
  </si>
  <si>
    <t>###-04</t>
  </si>
  <si>
    <t>###-05</t>
  </si>
  <si>
    <t>###-06</t>
  </si>
  <si>
    <t>###-08</t>
  </si>
  <si>
    <t>###-09</t>
  </si>
  <si>
    <t>###-10</t>
  </si>
  <si>
    <t>Date Risk Register agreed by Senior Leadership Team:</t>
  </si>
  <si>
    <r>
      <t>See the Risk Register '</t>
    </r>
    <r>
      <rPr>
        <b/>
        <u/>
        <sz val="10"/>
        <color theme="10"/>
        <rFont val="Arial"/>
        <family val="2"/>
      </rPr>
      <t>Guidance</t>
    </r>
    <r>
      <rPr>
        <u/>
        <sz val="10"/>
        <color theme="10"/>
        <rFont val="Arial"/>
        <family val="2"/>
      </rPr>
      <t>' tab for further support in using the register template</t>
    </r>
  </si>
  <si>
    <t>Core Risk Area</t>
  </si>
  <si>
    <t>Quality</t>
  </si>
  <si>
    <t>Business Continuity</t>
  </si>
  <si>
    <t>Financial Sustainability</t>
  </si>
  <si>
    <t>Risk Summary</t>
  </si>
  <si>
    <t>Risk ID</t>
  </si>
  <si>
    <t>2023/24 - 01</t>
  </si>
  <si>
    <t>2023/24 - 02</t>
  </si>
  <si>
    <t>2023/24 - 03</t>
  </si>
  <si>
    <t>Guidance for School/Service/Project Risk Register Template</t>
  </si>
  <si>
    <t xml:space="preserve">The risk register template is incorporated onto an Excel spreadsheet. Each section should be completed using the following guidance: </t>
  </si>
  <si>
    <t xml:space="preserve">Further information </t>
  </si>
  <si>
    <t xml:space="preserve">For further support or information, please contact the Registrar &amp; Secretary’s Office by emailing </t>
  </si>
  <si>
    <t xml:space="preserve">governance@leedsbeckett.ac.uk </t>
  </si>
  <si>
    <r>
      <t xml:space="preserve">Risk registers are not time-bound and should include current risks and future risks identified as part of the strategic planning process. </t>
    </r>
    <r>
      <rPr>
        <b/>
        <sz val="11"/>
        <rFont val="Calibri"/>
        <family val="2"/>
      </rPr>
      <t>Closed risks</t>
    </r>
    <r>
      <rPr>
        <sz val="11"/>
        <rFont val="Calibri"/>
        <family val="2"/>
      </rPr>
      <t xml:space="preserve"> should be recorded on the ‘</t>
    </r>
    <r>
      <rPr>
        <i/>
        <sz val="11"/>
        <rFont val="Calibri"/>
        <family val="2"/>
      </rPr>
      <t>closed risks</t>
    </r>
    <r>
      <rPr>
        <sz val="11"/>
        <rFont val="Calibri"/>
        <family val="2"/>
      </rPr>
      <t xml:space="preserve">’ tab on the register template and should retain their unique risk ID number. </t>
    </r>
  </si>
  <si>
    <t xml:space="preserve">Each risk should first be categorised into one of the University’s three core risk themes on the summary tab – ‘Quality’, ‘Business Continuity’ or ‘Financial Sustainability’. </t>
  </si>
  <si>
    <t>=</t>
  </si>
  <si>
    <r>
      <rPr>
        <b/>
        <sz val="11"/>
        <rFont val="Calibri"/>
        <family val="2"/>
      </rPr>
      <t>Risk ID</t>
    </r>
    <r>
      <rPr>
        <sz val="11"/>
        <rFont val="Calibri"/>
        <family val="2"/>
      </rPr>
      <t xml:space="preserve"> - a unique identification reference should be used to identify the risk starting with 3 letters relating to the School/Service/Project (e.g., GLS-01, GLS-02) and the risk should keep this reference permanently. </t>
    </r>
  </si>
  <si>
    <r>
      <rPr>
        <b/>
        <sz val="11"/>
        <rFont val="Calibri"/>
        <family val="2"/>
      </rPr>
      <t xml:space="preserve">Actions Planned </t>
    </r>
    <r>
      <rPr>
        <sz val="11"/>
        <rFont val="Calibri"/>
        <family val="2"/>
      </rPr>
      <t xml:space="preserve">- any further actions to be undertaken to manage the risk should relate to the causes of the risk and any action needed to address gaps in the management of the risk. An action owner and target deadline date for each action should also be included. Wherever possible actions should be set out using SMART (specific, measurable, achievable, relevant, and time-bound) principles and any supporting action plans that sit outside the risk register should also be set out using SMART principles.  Progress on each action should be reported in the ‘Update / Complete’ part of this section. </t>
    </r>
  </si>
  <si>
    <r>
      <rPr>
        <b/>
        <sz val="11"/>
        <rFont val="Calibri"/>
        <family val="2"/>
      </rPr>
      <t xml:space="preserve">Latest evidence of ongoing risk management / mitigation </t>
    </r>
    <r>
      <rPr>
        <sz val="11"/>
        <rFont val="Calibri"/>
        <family val="2"/>
      </rPr>
      <t>– this section should detail the latest actions taken to manage the risk, or evidence that key controls or mitigations are working as intended eg. KPI data, policy reviews, decision making or instances of the risk materialising and how it was managed.</t>
    </r>
    <r>
      <rPr>
        <b/>
        <sz val="11"/>
        <rFont val="Calibri"/>
        <family val="2"/>
      </rPr>
      <t xml:space="preserve"> </t>
    </r>
  </si>
  <si>
    <r>
      <rPr>
        <b/>
        <sz val="11"/>
        <rFont val="Calibri"/>
        <family val="2"/>
      </rPr>
      <t xml:space="preserve">Latest information on changes to risk </t>
    </r>
    <r>
      <rPr>
        <sz val="11"/>
        <rFont val="Calibri"/>
        <family val="2"/>
      </rPr>
      <t>(to reflect whether the risk is increasing, changing, etc.) – this section should detail the latest information since the last review on internal and external factors that may affect the likelihood or impact of the risk materialising. This may be University / local / national / international issues, statistics or events.</t>
    </r>
  </si>
  <si>
    <r>
      <rPr>
        <b/>
        <sz val="11"/>
        <rFont val="Calibri"/>
        <family val="2"/>
      </rPr>
      <t xml:space="preserve">Insurance and other risk transfer arrangements - </t>
    </r>
    <r>
      <rPr>
        <sz val="11"/>
        <rFont val="Calibri"/>
        <family val="2"/>
      </rPr>
      <t>the current insurance covers where known, and/or other risk transfer arrangements such as emergency/recovery assistance.</t>
    </r>
    <r>
      <rPr>
        <b/>
        <sz val="11"/>
        <rFont val="Calibri"/>
        <family val="2"/>
      </rPr>
      <t xml:space="preserve"> </t>
    </r>
  </si>
  <si>
    <r>
      <rPr>
        <b/>
        <sz val="11"/>
        <rFont val="Calibri"/>
        <family val="2"/>
      </rPr>
      <t xml:space="preserve">Key controls / mitigations - </t>
    </r>
    <r>
      <rPr>
        <sz val="11"/>
        <rFont val="Calibri"/>
        <family val="2"/>
      </rPr>
      <t xml:space="preserve">the current key controls and mitigations in place should be detailed. If an audit were to be undertaken of the management of the risk, each key control or mitigation should be able to be tested to ensure they are working. </t>
    </r>
  </si>
  <si>
    <r>
      <rPr>
        <b/>
        <sz val="11"/>
        <rFont val="Calibri"/>
        <family val="2"/>
      </rPr>
      <t xml:space="preserve">Raw (Gross) risk score - </t>
    </r>
    <r>
      <rPr>
        <sz val="11"/>
        <rFont val="Calibri"/>
        <family val="2"/>
      </rPr>
      <t xml:space="preserve">represents the assessment of a risk before control measures are put in place to mitigate or manage it. Apply the </t>
    </r>
    <r>
      <rPr>
        <u/>
        <sz val="11"/>
        <rFont val="Calibri"/>
        <family val="2"/>
      </rPr>
      <t>Risk Likelihood Framework</t>
    </r>
    <r>
      <rPr>
        <sz val="11"/>
        <rFont val="Calibri"/>
        <family val="2"/>
      </rPr>
      <t xml:space="preserve"> and </t>
    </r>
    <r>
      <rPr>
        <u/>
        <sz val="11"/>
        <rFont val="Calibri"/>
        <family val="2"/>
      </rPr>
      <t>Risk Impact Framework</t>
    </r>
    <r>
      <rPr>
        <b/>
        <sz val="11"/>
        <rFont val="Calibri"/>
        <family val="2"/>
      </rPr>
      <t xml:space="preserve"> </t>
    </r>
    <r>
      <rPr>
        <sz val="11"/>
        <rFont val="Calibri"/>
        <family val="2"/>
      </rPr>
      <t>located in Scoring Matrix tab</t>
    </r>
    <r>
      <rPr>
        <b/>
        <sz val="11"/>
        <rFont val="Calibri"/>
        <family val="2"/>
      </rPr>
      <t xml:space="preserve"> </t>
    </r>
    <r>
      <rPr>
        <sz val="11"/>
        <rFont val="Calibri"/>
        <family val="2"/>
      </rPr>
      <t xml:space="preserve">to score the risk. </t>
    </r>
  </si>
  <si>
    <r>
      <rPr>
        <b/>
        <sz val="11"/>
        <rFont val="Calibri"/>
        <family val="2"/>
      </rPr>
      <t xml:space="preserve">Risk owner - </t>
    </r>
    <r>
      <rPr>
        <sz val="11"/>
        <rFont val="Calibri"/>
        <family val="2"/>
      </rPr>
      <t>the role of the individual who will be responsible for the risk at a School/Service/Project leadership level and will implement/monitor controls and actions.</t>
    </r>
  </si>
  <si>
    <r>
      <rPr>
        <b/>
        <sz val="11"/>
        <rFont val="Calibri"/>
        <family val="2"/>
      </rPr>
      <t>Risk Description</t>
    </r>
    <r>
      <rPr>
        <sz val="11"/>
        <rFont val="Calibri"/>
        <family val="2"/>
      </rPr>
      <t xml:space="preserve"> - describe the risk in terms of: </t>
    </r>
    <r>
      <rPr>
        <i/>
        <sz val="11"/>
        <rFont val="Calibri"/>
        <family val="2"/>
      </rPr>
      <t>'if'</t>
    </r>
    <r>
      <rPr>
        <sz val="11"/>
        <rFont val="Calibri"/>
        <family val="2"/>
      </rPr>
      <t xml:space="preserve"> the event/risk that could occur; </t>
    </r>
    <r>
      <rPr>
        <i/>
        <sz val="11"/>
        <rFont val="Calibri"/>
        <family val="2"/>
      </rPr>
      <t>'caused by'</t>
    </r>
    <r>
      <rPr>
        <sz val="11"/>
        <rFont val="Calibri"/>
        <family val="2"/>
      </rPr>
      <t xml:space="preserve"> describing the things that may cause the risk to occur; and </t>
    </r>
    <r>
      <rPr>
        <i/>
        <sz val="11"/>
        <rFont val="Calibri"/>
        <family val="2"/>
      </rPr>
      <t>'then'</t>
    </r>
    <r>
      <rPr>
        <sz val="11"/>
        <rFont val="Calibri"/>
        <family val="2"/>
      </rPr>
      <t xml:space="preserve"> outlining the consequence. If there is an obvious financial impact to the risk, then this should be stated.</t>
    </r>
  </si>
  <si>
    <r>
      <rPr>
        <b/>
        <sz val="11"/>
        <rFont val="Calibri"/>
        <family val="2"/>
      </rPr>
      <t>Risk summary</t>
    </r>
    <r>
      <rPr>
        <sz val="11"/>
        <rFont val="Calibri"/>
        <family val="2"/>
      </rPr>
      <t xml:space="preserve"> - the name of the risk should be an event/risk theme that could affect the achievement of the School/Service/Project’s objectives. </t>
    </r>
  </si>
  <si>
    <r>
      <rPr>
        <b/>
        <sz val="11"/>
        <rFont val="Calibri"/>
        <family val="2"/>
      </rPr>
      <t xml:space="preserve">Residual (Net) risk score - </t>
    </r>
    <r>
      <rPr>
        <sz val="11"/>
        <rFont val="Calibri"/>
        <family val="2"/>
      </rPr>
      <t xml:space="preserve">represents the remaining level of risk after control measures have been exercised. Apply the </t>
    </r>
    <r>
      <rPr>
        <u/>
        <sz val="11"/>
        <rFont val="Calibri"/>
        <family val="2"/>
      </rPr>
      <t>Risk Likelihood Framework</t>
    </r>
    <r>
      <rPr>
        <sz val="11"/>
        <rFont val="Calibri"/>
        <family val="2"/>
      </rPr>
      <t xml:space="preserve"> and </t>
    </r>
    <r>
      <rPr>
        <u/>
        <sz val="11"/>
        <rFont val="Calibri"/>
        <family val="2"/>
      </rPr>
      <t>Risk Impact Framework</t>
    </r>
    <r>
      <rPr>
        <b/>
        <sz val="11"/>
        <rFont val="Calibri"/>
        <family val="2"/>
      </rPr>
      <t xml:space="preserve"> </t>
    </r>
    <r>
      <rPr>
        <sz val="11"/>
        <rFont val="Calibri"/>
        <family val="2"/>
      </rPr>
      <t>located in Scoring Matrix tab</t>
    </r>
    <r>
      <rPr>
        <b/>
        <sz val="11"/>
        <rFont val="Calibri"/>
        <family val="2"/>
      </rPr>
      <t xml:space="preserve"> </t>
    </r>
    <r>
      <rPr>
        <sz val="11"/>
        <rFont val="Calibri"/>
        <family val="2"/>
      </rPr>
      <t>to score the risk. The RAG rating of the risk should be transferred to the Summary tab by inputting '1' for green, '2' for amber or '3' for red in the appropriate cell.</t>
    </r>
  </si>
  <si>
    <t>Residual Risk Rating</t>
  </si>
  <si>
    <t>Please refer to the University’s risk appetite statement which outlines the University’s guiding principles to assessing and responding to risk, including the framework for defining how risks are scored in terms of likelihood and impact. Further detail on the University’s approach to risk management is available in the Risk Management Policy.</t>
  </si>
  <si>
    <t>Risk Appetite Statement</t>
  </si>
  <si>
    <t>Risk Management Policy</t>
  </si>
  <si>
    <r>
      <rPr>
        <b/>
        <sz val="11"/>
        <rFont val="Calibri"/>
        <family val="2"/>
        <scheme val="minor"/>
      </rPr>
      <t>Direction for risk</t>
    </r>
    <r>
      <rPr>
        <sz val="11"/>
        <rFont val="Calibri"/>
        <family val="2"/>
        <scheme val="minor"/>
      </rPr>
      <t xml:space="preserve"> - arrow shows whether the residual risk is static (pointing right), has increased since last review (pointing up) or decreased since last review (pointing down). Enter -1 for down arrow, 0 for static arrow or 1 for up arrow. </t>
    </r>
  </si>
  <si>
    <t>School / Service</t>
  </si>
  <si>
    <t>###-07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</si>
</sst>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
  </numFmts>
  <fonts count="7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sz val="12"/>
      <name val="Arial"/>
      <family val="2"/>
    </font>
    <font>
      <b/>
      <sz val="12"/>
      <name val="Calibri"/>
      <family val="2"/>
    </font>
    <font>
      <sz val="12"/>
      <name val="Calibri"/>
      <family val="2"/>
    </font>
    <font>
      <b/>
      <sz val="20"/>
      <name val="Arial"/>
      <family val="2"/>
    </font>
    <font>
      <sz val="20"/>
      <name val="Calibri"/>
      <family val="2"/>
    </font>
    <font>
      <b/>
      <u/>
      <sz val="10"/>
      <name val="Arial"/>
      <family val="2"/>
    </font>
    <font>
      <b/>
      <sz val="14"/>
      <name val="Arial"/>
      <family val="2"/>
    </font>
    <font>
      <sz val="20"/>
      <name val="Arial"/>
      <family val="2"/>
    </font>
    <font>
      <b/>
      <sz val="16"/>
      <color theme="0"/>
      <name val="Arial"/>
      <family val="2"/>
    </font>
    <font>
      <sz val="10"/>
      <color theme="1"/>
      <name val="Arial"/>
      <family val="2"/>
    </font>
    <font>
      <sz val="11"/>
      <name val="Calibri"/>
      <family val="2"/>
      <scheme val="minor"/>
    </font>
    <font>
      <sz val="10"/>
      <name val="Calibri"/>
      <family val="2"/>
      <scheme val="minor"/>
    </font>
    <font>
      <b/>
      <sz val="11"/>
      <color rgb="FF7030A0"/>
      <name val="Calibri"/>
      <family val="2"/>
      <scheme val="minor"/>
    </font>
    <font>
      <b/>
      <sz val="11"/>
      <color theme="3" tint="0.39997558519241921"/>
      <name val="Calibri"/>
      <family val="2"/>
      <scheme val="minor"/>
    </font>
    <font>
      <b/>
      <u/>
      <sz val="11"/>
      <color rgb="FF7030A0"/>
      <name val="Calibri"/>
      <family val="2"/>
      <scheme val="minor"/>
    </font>
    <font>
      <sz val="20"/>
      <name val="Calibri"/>
      <family val="2"/>
      <scheme val="minor"/>
    </font>
    <font>
      <sz val="16"/>
      <name val="Arial"/>
      <family val="2"/>
    </font>
    <font>
      <b/>
      <sz val="10"/>
      <color theme="1"/>
      <name val="Arial"/>
      <family val="2"/>
    </font>
    <font>
      <sz val="48"/>
      <color theme="1"/>
      <name val="Calibri"/>
      <family val="2"/>
      <scheme val="minor"/>
    </font>
    <font>
      <b/>
      <sz val="11"/>
      <color theme="1"/>
      <name val="Calibri"/>
      <family val="2"/>
      <scheme val="minor"/>
    </font>
    <font>
      <sz val="12"/>
      <color theme="1"/>
      <name val="Calibri"/>
      <family val="2"/>
      <scheme val="minor"/>
    </font>
    <font>
      <sz val="24"/>
      <color theme="1"/>
      <name val="Calibri"/>
      <family val="2"/>
      <scheme val="minor"/>
    </font>
    <font>
      <b/>
      <sz val="24"/>
      <color theme="1"/>
      <name val="Calibri"/>
      <family val="2"/>
      <scheme val="minor"/>
    </font>
    <font>
      <b/>
      <sz val="11"/>
      <name val="Calibri"/>
      <family val="2"/>
      <scheme val="minor"/>
    </font>
    <font>
      <sz val="11"/>
      <color rgb="FF000000"/>
      <name val="Calibri"/>
      <family val="2"/>
      <scheme val="minor"/>
    </font>
    <font>
      <sz val="36"/>
      <color theme="1"/>
      <name val="Calibri"/>
      <family val="2"/>
      <scheme val="minor"/>
    </font>
    <font>
      <sz val="48"/>
      <color theme="0"/>
      <name val="Calibri"/>
      <family val="2"/>
      <scheme val="minor"/>
    </font>
    <font>
      <sz val="20"/>
      <color theme="1"/>
      <name val="Calibri"/>
      <family val="2"/>
      <scheme val="minor"/>
    </font>
    <font>
      <sz val="11"/>
      <color theme="0" tint="-0.34998626667073579"/>
      <name val="Calibri"/>
      <family val="2"/>
      <scheme val="minor"/>
    </font>
    <font>
      <sz val="9"/>
      <color theme="1"/>
      <name val="Calibri"/>
      <family val="2"/>
      <scheme val="minor"/>
    </font>
    <font>
      <sz val="20"/>
      <color theme="0"/>
      <name val="Calibri"/>
      <family val="2"/>
      <scheme val="minor"/>
    </font>
    <font>
      <b/>
      <sz val="18"/>
      <color theme="1"/>
      <name val="Calibri"/>
      <family val="2"/>
      <scheme val="minor"/>
    </font>
    <font>
      <sz val="18"/>
      <color theme="0" tint="-0.34998626667073579"/>
      <name val="Calibri"/>
      <family val="2"/>
      <scheme val="minor"/>
    </font>
    <font>
      <u/>
      <sz val="10"/>
      <color theme="10"/>
      <name val="Arial"/>
      <family val="2"/>
    </font>
    <font>
      <b/>
      <sz val="12"/>
      <color theme="1"/>
      <name val="Calibri"/>
      <family val="2"/>
      <scheme val="minor"/>
    </font>
    <font>
      <sz val="36"/>
      <color theme="0" tint="-0.34998626667073579"/>
      <name val="Calibri"/>
      <family val="2"/>
      <scheme val="minor"/>
    </font>
    <font>
      <b/>
      <sz val="10"/>
      <name val="Calibri"/>
      <family val="2"/>
      <scheme val="minor"/>
    </font>
    <font>
      <sz val="8"/>
      <name val="Arial"/>
      <family val="2"/>
    </font>
    <font>
      <b/>
      <u/>
      <sz val="10"/>
      <color theme="10"/>
      <name val="Arial"/>
      <family val="2"/>
    </font>
    <font>
      <sz val="11"/>
      <name val="Calibri"/>
      <family val="2"/>
    </font>
    <font>
      <b/>
      <sz val="11"/>
      <name val="Calibri"/>
      <family val="2"/>
    </font>
    <font>
      <b/>
      <sz val="16"/>
      <color rgb="FF7030A0"/>
      <name val="Calibri"/>
      <family val="2"/>
    </font>
    <font>
      <i/>
      <sz val="11"/>
      <name val="Calibri"/>
      <family val="2"/>
    </font>
    <font>
      <u/>
      <sz val="11"/>
      <name val="Calibri"/>
      <family val="2"/>
    </font>
    <font>
      <sz val="11"/>
      <name val="Arial"/>
      <family val="2"/>
    </font>
    <font>
      <sz val="9"/>
      <name val="Arial"/>
      <family val="2"/>
    </font>
    <font>
      <sz val="9"/>
      <name val="Webdings"/>
      <family val="1"/>
      <charset val="2"/>
    </font>
    <font>
      <u/>
      <sz val="11"/>
      <color theme="10"/>
      <name val="Calibri"/>
      <family val="2"/>
      <scheme val="mino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10"/>
        <bgColor indexed="64"/>
      </patternFill>
    </fill>
    <fill>
      <patternFill patternType="solid">
        <fgColor indexed="51"/>
        <bgColor indexed="64"/>
      </patternFill>
    </fill>
    <fill>
      <patternFill patternType="solid">
        <fgColor indexed="5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1" tint="0.34998626667073579"/>
        <bgColor indexed="64"/>
      </patternFill>
    </fill>
    <fill>
      <patternFill patternType="solid">
        <fgColor rgb="FFD9E1F2"/>
        <bgColor indexed="64"/>
      </patternFill>
    </fill>
    <fill>
      <patternFill patternType="solid">
        <fgColor rgb="FFE2EFDA"/>
        <bgColor indexed="64"/>
      </patternFill>
    </fill>
    <fill>
      <patternFill patternType="solid">
        <fgColor rgb="FFFCE4D6"/>
        <bgColor indexed="64"/>
      </patternFill>
    </fill>
    <fill>
      <patternFill patternType="solid">
        <fgColor rgb="FFF2F2F2"/>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top/>
      <bottom style="thin">
        <color indexed="64"/>
      </bottom>
      <diagonal/>
    </border>
    <border>
      <left/>
      <right/>
      <top style="thin">
        <color indexed="64"/>
      </top>
      <bottom/>
      <diagonal/>
    </border>
    <border>
      <left/>
      <right style="thin">
        <color theme="0" tint="-0.14999847407452621"/>
      </right>
      <top style="thin">
        <color indexed="64"/>
      </top>
      <bottom/>
      <diagonal/>
    </border>
    <border>
      <left style="thin">
        <color theme="0" tint="-0.14999847407452621"/>
      </left>
      <right style="thin">
        <color theme="0" tint="-0.14999847407452621"/>
      </right>
      <top style="thin">
        <color indexed="64"/>
      </top>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style="thin">
        <color theme="0" tint="-0.14999847407452621"/>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bottom>
      <diagonal/>
    </border>
    <border>
      <left/>
      <right style="thin">
        <color theme="0" tint="-0.14999847407452621"/>
      </right>
      <top style="thin">
        <color theme="0" tint="-0.14999847407452621"/>
      </top>
      <bottom style="thin">
        <color theme="0"/>
      </bottom>
      <diagonal/>
    </border>
    <border>
      <left/>
      <right style="thin">
        <color theme="0"/>
      </right>
      <top style="thin">
        <color theme="0" tint="-0.14999847407452621"/>
      </top>
      <bottom style="thin">
        <color theme="0"/>
      </bottom>
      <diagonal/>
    </border>
    <border>
      <left style="thin">
        <color theme="0"/>
      </left>
      <right style="thin">
        <color theme="0"/>
      </right>
      <top style="thin">
        <color theme="0" tint="-0.14999847407452621"/>
      </top>
      <bottom style="thin">
        <color theme="0"/>
      </bottom>
      <diagonal/>
    </border>
    <border>
      <left style="thin">
        <color theme="0" tint="-0.14999847407452621"/>
      </left>
      <right style="thin">
        <color theme="0" tint="-0.14999847407452621"/>
      </right>
      <top style="thin">
        <color theme="0" tint="-0.14999847407452621"/>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58" fillId="0" borderId="0" applyNumberFormat="0" applyFill="0" applyBorder="0" applyAlignment="0" applyProtection="0"/>
  </cellStyleXfs>
  <cellXfs count="207">
    <xf numFmtId="0" fontId="0" fillId="0" borderId="0" xfId="0"/>
    <xf numFmtId="0" fontId="27" fillId="0" borderId="13" xfId="0" applyFont="1" applyBorder="1" applyAlignment="1">
      <alignment horizontal="left" vertical="center"/>
    </xf>
    <xf numFmtId="0" fontId="27" fillId="0" borderId="10" xfId="0" applyFont="1"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left" vertical="center" wrapText="1"/>
    </xf>
    <xf numFmtId="0" fontId="28" fillId="0" borderId="10"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14" xfId="0" applyFont="1" applyBorder="1" applyAlignment="1">
      <alignment horizontal="left" vertical="center" wrapText="1"/>
    </xf>
    <xf numFmtId="0" fontId="29"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6" fillId="24" borderId="17" xfId="0" applyFont="1" applyFill="1" applyBorder="1" applyAlignment="1">
      <alignment horizontal="center" vertical="center" wrapText="1"/>
    </xf>
    <xf numFmtId="0" fontId="0" fillId="0" borderId="0" xfId="0" applyProtection="1">
      <protection locked="0"/>
    </xf>
    <xf numFmtId="0" fontId="0" fillId="0" borderId="12" xfId="0" applyBorder="1" applyAlignment="1">
      <alignment horizontal="center" vertical="center"/>
    </xf>
    <xf numFmtId="0" fontId="0" fillId="29" borderId="10" xfId="0" applyFill="1" applyBorder="1" applyAlignment="1" applyProtection="1">
      <alignment horizontal="center" vertical="center"/>
      <protection locked="0"/>
    </xf>
    <xf numFmtId="0" fontId="0" fillId="0" borderId="16" xfId="0" applyBorder="1" applyAlignment="1">
      <alignment horizontal="center" vertical="center"/>
    </xf>
    <xf numFmtId="0" fontId="30" fillId="0" borderId="0" xfId="0" applyFont="1"/>
    <xf numFmtId="0" fontId="0" fillId="0" borderId="0" xfId="0" applyAlignment="1">
      <alignment horizontal="right"/>
    </xf>
    <xf numFmtId="0" fontId="5" fillId="0" borderId="0" xfId="0" applyFont="1" applyAlignment="1">
      <alignment horizontal="right"/>
    </xf>
    <xf numFmtId="0" fontId="5" fillId="0" borderId="10" xfId="0" applyFont="1" applyBorder="1" applyAlignment="1" applyProtection="1">
      <alignment horizontal="center" vertical="top" wrapText="1"/>
      <protection locked="0"/>
    </xf>
    <xf numFmtId="164" fontId="5" fillId="0" borderId="10" xfId="0" applyNumberFormat="1" applyFont="1" applyBorder="1" applyAlignment="1" applyProtection="1">
      <alignment horizontal="center" vertical="top" wrapText="1"/>
      <protection locked="0"/>
    </xf>
    <xf numFmtId="0" fontId="24" fillId="0" borderId="10" xfId="0" applyFont="1" applyBorder="1" applyAlignment="1" applyProtection="1">
      <alignment horizontal="center" vertical="top" wrapText="1"/>
      <protection locked="0"/>
    </xf>
    <xf numFmtId="0" fontId="24" fillId="0" borderId="18" xfId="0" applyFont="1" applyBorder="1" applyAlignment="1" applyProtection="1">
      <alignment horizontal="center" vertical="top" wrapText="1"/>
      <protection locked="0"/>
    </xf>
    <xf numFmtId="0" fontId="5" fillId="0" borderId="10" xfId="0" applyFont="1" applyBorder="1" applyAlignment="1" applyProtection="1">
      <alignment horizontal="justify" vertical="top" wrapText="1"/>
      <protection locked="0"/>
    </xf>
    <xf numFmtId="0" fontId="5" fillId="0" borderId="20" xfId="0" applyFont="1" applyBorder="1" applyAlignment="1" applyProtection="1">
      <alignment horizontal="justify" vertical="top" wrapText="1"/>
      <protection locked="0"/>
    </xf>
    <xf numFmtId="0" fontId="5" fillId="0" borderId="19" xfId="0" applyFont="1" applyBorder="1" applyAlignment="1" applyProtection="1">
      <alignment horizontal="justify" vertical="top" wrapText="1"/>
      <protection locked="0"/>
    </xf>
    <xf numFmtId="0" fontId="0" fillId="0" borderId="37" xfId="0" applyBorder="1"/>
    <xf numFmtId="164" fontId="5" fillId="0" borderId="19" xfId="0" applyNumberFormat="1" applyFont="1" applyBorder="1" applyAlignment="1" applyProtection="1">
      <alignment horizontal="center" vertical="top" wrapText="1"/>
      <protection locked="0"/>
    </xf>
    <xf numFmtId="0" fontId="5" fillId="0" borderId="10" xfId="0" applyFont="1" applyBorder="1" applyAlignment="1">
      <alignment horizontal="center" vertical="top" wrapText="1"/>
    </xf>
    <xf numFmtId="0" fontId="32" fillId="0" borderId="10" xfId="0" applyFont="1" applyBorder="1" applyAlignment="1">
      <alignment horizontal="center" vertical="top"/>
    </xf>
    <xf numFmtId="0" fontId="23" fillId="24" borderId="13" xfId="0" applyFont="1" applyFill="1" applyBorder="1" applyAlignment="1">
      <alignment horizontal="center" textRotation="90" wrapText="1"/>
    </xf>
    <xf numFmtId="0" fontId="23" fillId="24" borderId="10" xfId="0" applyFont="1" applyFill="1" applyBorder="1" applyAlignment="1">
      <alignment horizontal="center" textRotation="90" wrapText="1"/>
    </xf>
    <xf numFmtId="0" fontId="23" fillId="24" borderId="19" xfId="0" applyFont="1" applyFill="1" applyBorder="1" applyAlignment="1">
      <alignment horizontal="center" textRotation="90" wrapText="1"/>
    </xf>
    <xf numFmtId="0" fontId="35" fillId="0" borderId="10" xfId="0" applyFont="1" applyBorder="1" applyAlignment="1">
      <alignment horizontal="left" vertical="top" wrapText="1"/>
    </xf>
    <xf numFmtId="0" fontId="35" fillId="0" borderId="10" xfId="0" applyFont="1" applyBorder="1" applyAlignment="1" applyProtection="1">
      <alignment horizontal="left" vertical="top" wrapText="1"/>
      <protection locked="0"/>
    </xf>
    <xf numFmtId="0" fontId="35" fillId="0" borderId="10" xfId="0" applyFont="1" applyBorder="1" applyAlignment="1" applyProtection="1">
      <alignment horizontal="justify" vertical="top" wrapText="1"/>
      <protection locked="0"/>
    </xf>
    <xf numFmtId="0" fontId="35" fillId="0" borderId="10" xfId="0" applyFont="1" applyBorder="1" applyAlignment="1" applyProtection="1">
      <alignment horizontal="center" vertical="center" wrapText="1"/>
      <protection locked="0"/>
    </xf>
    <xf numFmtId="164" fontId="35" fillId="0" borderId="10" xfId="0" applyNumberFormat="1" applyFont="1" applyBorder="1" applyAlignment="1" applyProtection="1">
      <alignment horizontal="center" vertical="center" wrapText="1"/>
      <protection locked="0"/>
    </xf>
    <xf numFmtId="0" fontId="4" fillId="0" borderId="10" xfId="0" applyFont="1" applyBorder="1" applyAlignment="1" applyProtection="1">
      <alignment horizontal="left" vertical="top" wrapText="1"/>
      <protection locked="0"/>
    </xf>
    <xf numFmtId="0" fontId="36" fillId="0" borderId="10" xfId="0" applyFont="1" applyBorder="1" applyAlignment="1" applyProtection="1">
      <alignment horizontal="left" vertical="top" wrapText="1"/>
      <protection locked="0"/>
    </xf>
    <xf numFmtId="0" fontId="40" fillId="0" borderId="10" xfId="0" applyFont="1" applyBorder="1" applyAlignment="1">
      <alignment horizontal="center" vertical="center"/>
    </xf>
    <xf numFmtId="0" fontId="41" fillId="0" borderId="0" xfId="0" applyFont="1" applyAlignment="1">
      <alignment vertical="top"/>
    </xf>
    <xf numFmtId="0" fontId="34" fillId="0" borderId="10" xfId="0" applyFont="1" applyBorder="1" applyAlignment="1" applyProtection="1">
      <alignment horizontal="center" vertical="center" wrapText="1"/>
      <protection locked="0"/>
    </xf>
    <xf numFmtId="0" fontId="34" fillId="0" borderId="0" xfId="0" applyFont="1"/>
    <xf numFmtId="0" fontId="34" fillId="0" borderId="10" xfId="0" applyFont="1" applyBorder="1" applyAlignment="1" applyProtection="1">
      <alignment horizontal="justify" vertical="top" wrapText="1"/>
      <protection locked="0"/>
    </xf>
    <xf numFmtId="0" fontId="34" fillId="0" borderId="18" xfId="0" applyFont="1" applyBorder="1" applyAlignment="1">
      <alignment horizontal="center" vertical="center"/>
    </xf>
    <xf numFmtId="0" fontId="42" fillId="0" borderId="0" xfId="0" applyFont="1" applyAlignment="1">
      <alignment horizontal="left" vertical="center" wrapText="1"/>
    </xf>
    <xf numFmtId="0" fontId="34" fillId="0" borderId="10" xfId="0" applyFont="1" applyBorder="1" applyAlignment="1">
      <alignment horizontal="justify" vertical="top" wrapText="1"/>
    </xf>
    <xf numFmtId="17" fontId="26" fillId="30" borderId="10" xfId="0" applyNumberFormat="1" applyFont="1" applyFill="1" applyBorder="1" applyAlignment="1" applyProtection="1">
      <alignment horizontal="center" vertical="center" wrapText="1"/>
      <protection locked="0"/>
    </xf>
    <xf numFmtId="0" fontId="5" fillId="29" borderId="10" xfId="0" applyFont="1" applyFill="1" applyBorder="1" applyAlignment="1" applyProtection="1">
      <alignment horizontal="center" vertical="center"/>
      <protection locked="0"/>
    </xf>
    <xf numFmtId="0" fontId="34" fillId="32" borderId="10" xfId="0" applyFont="1" applyFill="1" applyBorder="1" applyAlignment="1" applyProtection="1">
      <alignment horizontal="justify" vertical="top" wrapText="1"/>
      <protection locked="0"/>
    </xf>
    <xf numFmtId="164" fontId="34" fillId="0" borderId="10" xfId="0" applyNumberFormat="1" applyFont="1" applyBorder="1" applyAlignment="1" applyProtection="1">
      <alignment horizontal="center" vertical="center" wrapText="1"/>
      <protection locked="0"/>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vertical="top"/>
    </xf>
    <xf numFmtId="0" fontId="0" fillId="0" borderId="0" xfId="0" applyAlignment="1">
      <alignment vertical="top"/>
    </xf>
    <xf numFmtId="0" fontId="34" fillId="0" borderId="10" xfId="0" applyFont="1" applyBorder="1" applyAlignment="1">
      <alignment horizontal="left" vertical="top" wrapText="1"/>
    </xf>
    <xf numFmtId="0" fontId="0" fillId="32" borderId="0" xfId="0" applyFill="1"/>
    <xf numFmtId="0" fontId="44" fillId="31" borderId="32" xfId="0" applyFont="1" applyFill="1" applyBorder="1" applyAlignment="1">
      <alignment horizontal="center" vertical="center" wrapText="1"/>
    </xf>
    <xf numFmtId="0" fontId="44" fillId="31" borderId="32" xfId="0" applyFont="1" applyFill="1" applyBorder="1" applyAlignment="1">
      <alignment vertical="center" wrapText="1"/>
    </xf>
    <xf numFmtId="0" fontId="44" fillId="31" borderId="38" xfId="0" applyFont="1" applyFill="1" applyBorder="1" applyAlignment="1">
      <alignment vertical="center" wrapText="1"/>
    </xf>
    <xf numFmtId="0" fontId="44" fillId="32" borderId="0" xfId="0" applyFont="1" applyFill="1" applyAlignment="1">
      <alignment horizontal="center" vertical="center"/>
    </xf>
    <xf numFmtId="0" fontId="44" fillId="32" borderId="0" xfId="0" applyFont="1" applyFill="1" applyAlignment="1">
      <alignment vertical="center"/>
    </xf>
    <xf numFmtId="0" fontId="52" fillId="32" borderId="42" xfId="0" applyFont="1" applyFill="1" applyBorder="1" applyAlignment="1">
      <alignment vertical="center"/>
    </xf>
    <xf numFmtId="0" fontId="53" fillId="32" borderId="0" xfId="0" applyFont="1" applyFill="1" applyAlignment="1">
      <alignment horizontal="right" vertical="center" wrapText="1"/>
    </xf>
    <xf numFmtId="0" fontId="53" fillId="32" borderId="44" xfId="0" applyFont="1" applyFill="1" applyBorder="1" applyAlignment="1">
      <alignment horizontal="center" vertical="center" wrapText="1"/>
    </xf>
    <xf numFmtId="0" fontId="53" fillId="32" borderId="0" xfId="0" applyFont="1" applyFill="1" applyAlignment="1">
      <alignment horizontal="center" vertical="center" wrapText="1"/>
    </xf>
    <xf numFmtId="0" fontId="53" fillId="32" borderId="46" xfId="0" applyFont="1" applyFill="1" applyBorder="1" applyAlignment="1">
      <alignment horizontal="right" vertical="center" wrapText="1"/>
    </xf>
    <xf numFmtId="0" fontId="0" fillId="32" borderId="0" xfId="0" applyFill="1" applyAlignment="1">
      <alignment horizontal="center" vertical="center"/>
    </xf>
    <xf numFmtId="0" fontId="0" fillId="32" borderId="0" xfId="0" applyFill="1" applyAlignment="1">
      <alignment vertical="center"/>
    </xf>
    <xf numFmtId="0" fontId="50" fillId="32" borderId="0" xfId="0" applyFont="1" applyFill="1" applyAlignment="1">
      <alignment horizontal="center" vertical="center"/>
    </xf>
    <xf numFmtId="0" fontId="54" fillId="32" borderId="0" xfId="0" applyFont="1" applyFill="1" applyAlignment="1">
      <alignment horizontal="justify" vertical="center" wrapText="1"/>
    </xf>
    <xf numFmtId="0" fontId="54" fillId="32" borderId="32" xfId="0" applyFont="1" applyFill="1" applyBorder="1" applyAlignment="1">
      <alignment vertical="center"/>
    </xf>
    <xf numFmtId="0" fontId="54" fillId="32" borderId="44" xfId="0" applyFont="1" applyFill="1" applyBorder="1" applyAlignment="1">
      <alignment horizontal="justify" vertical="center" wrapText="1"/>
    </xf>
    <xf numFmtId="0" fontId="54" fillId="32" borderId="45" xfId="0" applyFont="1" applyFill="1" applyBorder="1" applyAlignment="1">
      <alignment vertical="center"/>
    </xf>
    <xf numFmtId="0" fontId="54" fillId="32" borderId="38" xfId="0" applyFont="1" applyFill="1" applyBorder="1" applyAlignment="1">
      <alignment vertical="center"/>
    </xf>
    <xf numFmtId="0" fontId="54" fillId="32" borderId="39" xfId="0" applyFont="1" applyFill="1" applyBorder="1" applyAlignment="1">
      <alignment vertical="center"/>
    </xf>
    <xf numFmtId="0" fontId="36" fillId="32" borderId="0" xfId="0" applyFont="1" applyFill="1" applyAlignment="1">
      <alignment horizontal="center" vertical="center"/>
    </xf>
    <xf numFmtId="0" fontId="36" fillId="32" borderId="44" xfId="0" applyFont="1" applyFill="1" applyBorder="1" applyAlignment="1">
      <alignment horizontal="center" vertical="center"/>
    </xf>
    <xf numFmtId="0" fontId="36" fillId="32" borderId="32" xfId="0" applyFont="1" applyFill="1" applyBorder="1" applyAlignment="1">
      <alignment horizontal="center" vertical="center"/>
    </xf>
    <xf numFmtId="0" fontId="36" fillId="32" borderId="38" xfId="0" applyFont="1" applyFill="1" applyBorder="1" applyAlignment="1">
      <alignment horizontal="center" vertical="center"/>
    </xf>
    <xf numFmtId="0" fontId="3" fillId="32" borderId="0" xfId="42" applyFill="1" applyAlignment="1">
      <alignment vertical="center"/>
    </xf>
    <xf numFmtId="0" fontId="3" fillId="32" borderId="0" xfId="42" applyFill="1" applyAlignment="1">
      <alignment horizontal="center" vertical="center"/>
    </xf>
    <xf numFmtId="0" fontId="3" fillId="32" borderId="49" xfId="42" applyFill="1" applyBorder="1" applyAlignment="1">
      <alignment vertical="center"/>
    </xf>
    <xf numFmtId="0" fontId="3" fillId="32" borderId="50" xfId="42" applyFill="1" applyBorder="1" applyAlignment="1">
      <alignment vertical="center"/>
    </xf>
    <xf numFmtId="0" fontId="3" fillId="32" borderId="51" xfId="42" applyFill="1" applyBorder="1" applyAlignment="1">
      <alignment vertical="center"/>
    </xf>
    <xf numFmtId="0" fontId="3" fillId="32" borderId="52" xfId="42" applyFill="1" applyBorder="1" applyAlignment="1">
      <alignment vertical="center"/>
    </xf>
    <xf numFmtId="0" fontId="3" fillId="32" borderId="53" xfId="42" applyFill="1" applyBorder="1" applyAlignment="1">
      <alignment horizontal="center" vertical="center" wrapText="1"/>
    </xf>
    <xf numFmtId="0" fontId="3" fillId="32" borderId="53" xfId="42" applyFill="1" applyBorder="1" applyAlignment="1">
      <alignment horizontal="center" vertical="center"/>
    </xf>
    <xf numFmtId="0" fontId="3" fillId="32" borderId="54" xfId="42" applyFill="1" applyBorder="1" applyAlignment="1">
      <alignment horizontal="center" vertical="center"/>
    </xf>
    <xf numFmtId="0" fontId="3" fillId="32" borderId="55" xfId="42" applyFill="1" applyBorder="1" applyAlignment="1">
      <alignment vertical="center"/>
    </xf>
    <xf numFmtId="0" fontId="3" fillId="32" borderId="56" xfId="42" applyFill="1" applyBorder="1" applyAlignment="1">
      <alignment vertical="center"/>
    </xf>
    <xf numFmtId="0" fontId="56" fillId="32" borderId="57" xfId="42" applyFont="1" applyFill="1" applyBorder="1" applyAlignment="1">
      <alignment horizontal="center" vertical="center" textRotation="90" wrapText="1"/>
    </xf>
    <xf numFmtId="0" fontId="57" fillId="32" borderId="58" xfId="42" applyFont="1" applyFill="1" applyBorder="1" applyAlignment="1">
      <alignment horizontal="right" vertical="center"/>
    </xf>
    <xf numFmtId="0" fontId="3" fillId="32" borderId="59" xfId="42" applyFill="1" applyBorder="1" applyAlignment="1">
      <alignment horizontal="center" vertical="center"/>
    </xf>
    <xf numFmtId="0" fontId="3" fillId="32" borderId="60" xfId="42" applyFill="1" applyBorder="1" applyAlignment="1">
      <alignment vertical="center"/>
    </xf>
    <xf numFmtId="1" fontId="3" fillId="32" borderId="61" xfId="42" applyNumberFormat="1" applyFill="1" applyBorder="1" applyAlignment="1">
      <alignment horizontal="center" vertical="center"/>
    </xf>
    <xf numFmtId="0" fontId="59" fillId="32" borderId="0" xfId="42" applyFont="1" applyFill="1" applyAlignment="1">
      <alignment vertical="top"/>
    </xf>
    <xf numFmtId="0" fontId="45" fillId="32" borderId="0" xfId="42" applyFont="1" applyFill="1" applyAlignment="1">
      <alignment vertical="center"/>
    </xf>
    <xf numFmtId="0" fontId="45" fillId="32" borderId="0" xfId="42" applyFont="1" applyFill="1" applyAlignment="1">
      <alignment horizontal="center" vertical="center"/>
    </xf>
    <xf numFmtId="0" fontId="5" fillId="32" borderId="0" xfId="0" applyFont="1" applyFill="1"/>
    <xf numFmtId="0" fontId="43" fillId="32" borderId="0" xfId="0" applyFont="1" applyFill="1"/>
    <xf numFmtId="0" fontId="50" fillId="32" borderId="0" xfId="0" applyFont="1" applyFill="1"/>
    <xf numFmtId="49" fontId="0" fillId="32" borderId="0" xfId="0" applyNumberFormat="1" applyFill="1"/>
    <xf numFmtId="0" fontId="47" fillId="32" borderId="0" xfId="0" applyFont="1" applyFill="1" applyAlignment="1">
      <alignment horizontal="center" vertical="center"/>
    </xf>
    <xf numFmtId="0" fontId="46" fillId="32" borderId="0" xfId="0" applyFont="1" applyFill="1" applyAlignment="1">
      <alignment horizontal="center" vertical="center"/>
    </xf>
    <xf numFmtId="0" fontId="46" fillId="32" borderId="10" xfId="0" applyFont="1" applyFill="1" applyBorder="1" applyAlignment="1">
      <alignment horizontal="center" vertical="center"/>
    </xf>
    <xf numFmtId="0" fontId="44" fillId="31" borderId="39" xfId="0" applyFont="1" applyFill="1" applyBorder="1" applyAlignment="1">
      <alignment horizontal="center" vertical="center" wrapText="1"/>
    </xf>
    <xf numFmtId="164" fontId="5" fillId="31" borderId="10" xfId="0" applyNumberFormat="1" applyFont="1" applyFill="1" applyBorder="1" applyAlignment="1">
      <alignment horizontal="center" vertical="center"/>
    </xf>
    <xf numFmtId="164" fontId="0" fillId="31" borderId="10" xfId="0" applyNumberFormat="1" applyFill="1" applyBorder="1" applyAlignment="1">
      <alignment horizontal="center" vertical="center"/>
    </xf>
    <xf numFmtId="0" fontId="60" fillId="32" borderId="0" xfId="0" applyFont="1" applyFill="1"/>
    <xf numFmtId="0" fontId="61" fillId="32" borderId="0" xfId="0" applyFont="1" applyFill="1" applyAlignment="1">
      <alignment horizontal="center" vertical="center"/>
    </xf>
    <xf numFmtId="165" fontId="49" fillId="35" borderId="10" xfId="0" applyNumberFormat="1" applyFont="1" applyFill="1" applyBorder="1" applyAlignment="1">
      <alignment horizontal="left" vertical="center" wrapText="1"/>
    </xf>
    <xf numFmtId="165" fontId="49" fillId="36" borderId="10" xfId="0" applyNumberFormat="1" applyFont="1" applyFill="1" applyBorder="1" applyAlignment="1">
      <alignment horizontal="left" vertical="center" wrapText="1"/>
    </xf>
    <xf numFmtId="165" fontId="49" fillId="37" borderId="10" xfId="0" applyNumberFormat="1" applyFont="1" applyFill="1" applyBorder="1" applyAlignment="1">
      <alignment horizontal="left" vertical="center" wrapText="1"/>
    </xf>
    <xf numFmtId="0" fontId="64" fillId="0" borderId="0" xfId="0" applyFont="1" applyAlignment="1">
      <alignment horizontal="justify" vertical="center"/>
    </xf>
    <xf numFmtId="0" fontId="69" fillId="32" borderId="0" xfId="0" applyFont="1" applyFill="1"/>
    <xf numFmtId="0" fontId="2" fillId="32" borderId="0" xfId="0" applyFont="1" applyFill="1" applyAlignment="1">
      <alignment horizontal="center" vertical="center"/>
    </xf>
    <xf numFmtId="0" fontId="65" fillId="0" borderId="0" xfId="0" applyFont="1" applyAlignment="1">
      <alignment horizontal="justify" vertical="center"/>
    </xf>
    <xf numFmtId="0" fontId="70" fillId="32" borderId="0" xfId="0" applyFont="1" applyFill="1"/>
    <xf numFmtId="0" fontId="71" fillId="32" borderId="0" xfId="0" applyFont="1" applyFill="1" applyAlignment="1">
      <alignment horizontal="center" vertical="top"/>
    </xf>
    <xf numFmtId="0" fontId="70" fillId="32" borderId="0" xfId="0" applyFont="1" applyFill="1" applyAlignment="1">
      <alignment wrapText="1"/>
    </xf>
    <xf numFmtId="0" fontId="69" fillId="32" borderId="0" xfId="0" applyFont="1" applyFill="1" applyAlignment="1">
      <alignment wrapText="1"/>
    </xf>
    <xf numFmtId="0" fontId="0" fillId="38" borderId="0" xfId="0" applyFill="1"/>
    <xf numFmtId="0" fontId="72" fillId="32" borderId="0" xfId="43" applyFont="1" applyFill="1"/>
    <xf numFmtId="0" fontId="35" fillId="0" borderId="0" xfId="0" applyFont="1" applyAlignment="1">
      <alignment horizontal="justify" vertical="top"/>
    </xf>
    <xf numFmtId="0" fontId="44" fillId="31" borderId="43" xfId="0" applyFont="1" applyFill="1" applyBorder="1" applyAlignment="1">
      <alignment horizontal="center" vertical="center" wrapText="1"/>
    </xf>
    <xf numFmtId="0" fontId="64" fillId="0" borderId="0" xfId="0" applyFont="1" applyAlignment="1">
      <alignment horizontal="left" vertical="center" wrapText="1"/>
    </xf>
    <xf numFmtId="0" fontId="66" fillId="0" borderId="0" xfId="0" applyFont="1" applyAlignment="1">
      <alignment horizontal="center" vertical="center"/>
    </xf>
    <xf numFmtId="0" fontId="72" fillId="0" borderId="0" xfId="43" applyFont="1" applyAlignment="1">
      <alignment horizontal="left" vertical="center"/>
    </xf>
    <xf numFmtId="0" fontId="44" fillId="31" borderId="0" xfId="0" applyFont="1" applyFill="1" applyAlignment="1">
      <alignment horizontal="center" vertical="center" wrapText="1"/>
    </xf>
    <xf numFmtId="0" fontId="44" fillId="31" borderId="32" xfId="0" applyFont="1" applyFill="1" applyBorder="1" applyAlignment="1">
      <alignment horizontal="center" vertical="center" wrapText="1"/>
    </xf>
    <xf numFmtId="0" fontId="44" fillId="31" borderId="0" xfId="0" applyFont="1" applyFill="1" applyAlignment="1">
      <alignment horizontal="center" vertical="top" wrapText="1"/>
    </xf>
    <xf numFmtId="0" fontId="44" fillId="31" borderId="32" xfId="0" applyFont="1" applyFill="1" applyBorder="1" applyAlignment="1">
      <alignment horizontal="center" vertical="top" wrapText="1"/>
    </xf>
    <xf numFmtId="0" fontId="44" fillId="31" borderId="0" xfId="0" applyFont="1" applyFill="1" applyAlignment="1">
      <alignment horizontal="left" vertical="center" wrapText="1"/>
    </xf>
    <xf numFmtId="0" fontId="44" fillId="31" borderId="32" xfId="0" applyFont="1" applyFill="1" applyBorder="1" applyAlignment="1">
      <alignment horizontal="left" vertical="center" wrapText="1"/>
    </xf>
    <xf numFmtId="0" fontId="48" fillId="32" borderId="0" xfId="0" applyFont="1" applyFill="1" applyAlignment="1">
      <alignment horizontal="center"/>
    </xf>
    <xf numFmtId="0" fontId="44" fillId="38" borderId="0" xfId="0" applyFont="1" applyFill="1" applyAlignment="1">
      <alignment horizontal="center" vertical="center" wrapText="1"/>
    </xf>
    <xf numFmtId="0" fontId="45" fillId="37" borderId="29" xfId="0" applyFont="1" applyFill="1" applyBorder="1" applyAlignment="1">
      <alignment vertical="center"/>
    </xf>
    <xf numFmtId="165" fontId="49" fillId="35" borderId="11" xfId="0" applyNumberFormat="1" applyFont="1" applyFill="1" applyBorder="1" applyAlignment="1">
      <alignment horizontal="center" vertical="center" wrapText="1"/>
    </xf>
    <xf numFmtId="165" fontId="49" fillId="35" borderId="21" xfId="0" applyNumberFormat="1" applyFont="1" applyFill="1" applyBorder="1" applyAlignment="1">
      <alignment horizontal="center" vertical="center" wrapText="1"/>
    </xf>
    <xf numFmtId="165" fontId="49" fillId="35" borderId="18" xfId="0" applyNumberFormat="1" applyFont="1" applyFill="1" applyBorder="1" applyAlignment="1">
      <alignment horizontal="center" vertical="center" wrapText="1"/>
    </xf>
    <xf numFmtId="165" fontId="49" fillId="36" borderId="11" xfId="0" applyNumberFormat="1" applyFont="1" applyFill="1" applyBorder="1" applyAlignment="1">
      <alignment horizontal="center" vertical="center" wrapText="1"/>
    </xf>
    <xf numFmtId="165" fontId="49" fillId="36" borderId="21" xfId="0" applyNumberFormat="1" applyFont="1" applyFill="1" applyBorder="1" applyAlignment="1">
      <alignment horizontal="center" vertical="center" wrapText="1"/>
    </xf>
    <xf numFmtId="165" fontId="49" fillId="36" borderId="18" xfId="0" applyNumberFormat="1" applyFont="1" applyFill="1" applyBorder="1" applyAlignment="1">
      <alignment horizontal="center" vertical="center" wrapText="1"/>
    </xf>
    <xf numFmtId="165" fontId="49" fillId="37" borderId="10" xfId="0" applyNumberFormat="1" applyFont="1" applyFill="1" applyBorder="1" applyAlignment="1">
      <alignment horizontal="center" vertical="center" wrapText="1"/>
    </xf>
    <xf numFmtId="0" fontId="45" fillId="32" borderId="0" xfId="0" applyFont="1" applyFill="1" applyAlignment="1">
      <alignment horizontal="right" vertical="center"/>
    </xf>
    <xf numFmtId="0" fontId="45" fillId="36" borderId="29" xfId="0" applyFont="1" applyFill="1" applyBorder="1" applyAlignment="1">
      <alignment vertical="center"/>
    </xf>
    <xf numFmtId="0" fontId="45" fillId="35" borderId="29" xfId="0" applyFont="1" applyFill="1" applyBorder="1" applyAlignment="1">
      <alignment vertical="center"/>
    </xf>
    <xf numFmtId="0" fontId="27" fillId="27" borderId="14" xfId="0" applyFont="1" applyFill="1" applyBorder="1" applyAlignment="1">
      <alignment horizontal="left" vertical="center" wrapText="1"/>
    </xf>
    <xf numFmtId="0" fontId="27" fillId="27" borderId="15" xfId="0" applyFont="1" applyFill="1" applyBorder="1" applyAlignment="1">
      <alignment horizontal="left" vertical="center" wrapText="1"/>
    </xf>
    <xf numFmtId="0" fontId="26" fillId="28" borderId="25" xfId="0" applyFont="1" applyFill="1" applyBorder="1" applyAlignment="1">
      <alignment horizontal="center" vertical="center"/>
    </xf>
    <xf numFmtId="0" fontId="26" fillId="28" borderId="30" xfId="0" applyFont="1" applyFill="1" applyBorder="1" applyAlignment="1">
      <alignment horizontal="center" vertical="center"/>
    </xf>
    <xf numFmtId="0" fontId="26" fillId="28" borderId="27" xfId="0" applyFont="1" applyFill="1" applyBorder="1" applyAlignment="1">
      <alignment horizontal="center" vertical="center" wrapText="1"/>
    </xf>
    <xf numFmtId="0" fontId="26" fillId="28" borderId="28" xfId="0" applyFont="1" applyFill="1" applyBorder="1" applyAlignment="1">
      <alignment horizontal="center" vertical="center" wrapText="1"/>
    </xf>
    <xf numFmtId="0" fontId="27" fillId="25" borderId="13" xfId="0" applyFont="1" applyFill="1" applyBorder="1" applyAlignment="1">
      <alignment horizontal="left" vertical="center" wrapText="1"/>
    </xf>
    <xf numFmtId="0" fontId="27" fillId="25" borderId="10" xfId="0" applyFont="1" applyFill="1" applyBorder="1" applyAlignment="1">
      <alignment horizontal="left" vertical="center" wrapText="1"/>
    </xf>
    <xf numFmtId="0" fontId="27" fillId="26" borderId="13" xfId="0" applyFont="1" applyFill="1" applyBorder="1" applyAlignment="1">
      <alignment horizontal="left" vertical="center" wrapText="1"/>
    </xf>
    <xf numFmtId="0" fontId="27" fillId="26" borderId="10" xfId="0" applyFont="1" applyFill="1" applyBorder="1" applyAlignment="1">
      <alignment horizontal="left" vertical="center" wrapText="1"/>
    </xf>
    <xf numFmtId="0" fontId="23" fillId="24" borderId="10" xfId="0" applyFont="1" applyFill="1" applyBorder="1" applyAlignment="1">
      <alignment horizontal="center" vertical="center" wrapText="1"/>
    </xf>
    <xf numFmtId="0" fontId="33" fillId="33" borderId="22" xfId="0" applyFont="1" applyFill="1" applyBorder="1" applyAlignment="1">
      <alignment horizontal="center" vertical="center" wrapText="1"/>
    </xf>
    <xf numFmtId="0" fontId="33" fillId="33" borderId="23" xfId="0" applyFont="1" applyFill="1" applyBorder="1" applyAlignment="1">
      <alignment horizontal="center" vertical="center" wrapText="1"/>
    </xf>
    <xf numFmtId="0" fontId="33" fillId="33" borderId="24" xfId="0" applyFont="1" applyFill="1" applyBorder="1" applyAlignment="1">
      <alignment horizontal="center" vertical="center" wrapText="1"/>
    </xf>
    <xf numFmtId="0" fontId="31" fillId="0" borderId="20" xfId="0" applyFont="1" applyBorder="1" applyAlignment="1">
      <alignment horizontal="center" vertical="top" wrapText="1"/>
    </xf>
    <xf numFmtId="0" fontId="31" fillId="0" borderId="29" xfId="0" applyFont="1" applyBorder="1" applyAlignment="1">
      <alignment horizontal="center" vertical="top" wrapText="1"/>
    </xf>
    <xf numFmtId="0" fontId="31" fillId="0" borderId="26" xfId="0" applyFont="1" applyBorder="1" applyAlignment="1">
      <alignment horizontal="center" vertical="top" wrapText="1"/>
    </xf>
    <xf numFmtId="0" fontId="31" fillId="0" borderId="19" xfId="0" applyFont="1" applyBorder="1" applyAlignment="1">
      <alignment horizontal="center" vertical="top" wrapText="1"/>
    </xf>
    <xf numFmtId="0" fontId="23" fillId="24" borderId="11" xfId="0" applyFont="1" applyFill="1" applyBorder="1" applyAlignment="1">
      <alignment horizontal="center" vertical="center" wrapText="1"/>
    </xf>
    <xf numFmtId="0" fontId="23" fillId="24" borderId="18" xfId="0" applyFont="1" applyFill="1" applyBorder="1" applyAlignment="1">
      <alignment horizontal="center" vertical="center" wrapText="1"/>
    </xf>
    <xf numFmtId="0" fontId="23" fillId="24" borderId="20" xfId="0" applyFont="1" applyFill="1" applyBorder="1" applyAlignment="1">
      <alignment horizontal="center" vertical="center" wrapText="1"/>
    </xf>
    <xf numFmtId="0" fontId="25" fillId="24" borderId="20" xfId="0" applyFont="1" applyFill="1" applyBorder="1" applyAlignment="1">
      <alignment horizontal="center" vertical="center" wrapText="1"/>
    </xf>
    <xf numFmtId="0" fontId="23" fillId="24" borderId="34" xfId="0" applyFont="1" applyFill="1" applyBorder="1" applyAlignment="1">
      <alignment horizontal="center" vertical="center" wrapText="1"/>
    </xf>
    <xf numFmtId="0" fontId="23" fillId="24" borderId="35" xfId="0" applyFont="1" applyFill="1" applyBorder="1" applyAlignment="1">
      <alignment horizontal="center" vertical="center" wrapText="1"/>
    </xf>
    <xf numFmtId="0" fontId="23" fillId="24" borderId="21" xfId="0" applyFont="1" applyFill="1" applyBorder="1" applyAlignment="1">
      <alignment horizontal="center" vertical="center" wrapText="1"/>
    </xf>
    <xf numFmtId="0" fontId="23" fillId="24" borderId="32" xfId="0" applyFont="1" applyFill="1" applyBorder="1" applyAlignment="1">
      <alignment horizontal="center" vertical="center" wrapText="1"/>
    </xf>
    <xf numFmtId="0" fontId="23" fillId="24" borderId="13" xfId="0" applyFont="1" applyFill="1" applyBorder="1" applyAlignment="1">
      <alignment horizontal="center" vertical="center" wrapText="1"/>
    </xf>
    <xf numFmtId="0" fontId="31" fillId="0" borderId="33" xfId="0" applyFont="1" applyBorder="1" applyAlignment="1">
      <alignment horizontal="center" vertical="top" wrapText="1"/>
    </xf>
    <xf numFmtId="0" fontId="23" fillId="24" borderId="19" xfId="0" applyFont="1" applyFill="1" applyBorder="1" applyAlignment="1">
      <alignment horizontal="center" vertical="center" wrapText="1"/>
    </xf>
    <xf numFmtId="0" fontId="23" fillId="24" borderId="31" xfId="0" applyFont="1" applyFill="1" applyBorder="1" applyAlignment="1">
      <alignment horizontal="center" vertical="center" wrapText="1"/>
    </xf>
    <xf numFmtId="0" fontId="23" fillId="24" borderId="36" xfId="0" applyFont="1" applyFill="1" applyBorder="1" applyAlignment="1">
      <alignment horizontal="center" vertical="center" wrapText="1"/>
    </xf>
    <xf numFmtId="0" fontId="54" fillId="32" borderId="46" xfId="0" applyFont="1" applyFill="1" applyBorder="1" applyAlignment="1">
      <alignment horizontal="left" vertical="center"/>
    </xf>
    <xf numFmtId="0" fontId="54" fillId="32" borderId="0" xfId="0" applyFont="1" applyFill="1" applyAlignment="1">
      <alignment horizontal="left" vertical="center"/>
    </xf>
    <xf numFmtId="0" fontId="54" fillId="32" borderId="40" xfId="0" applyFont="1" applyFill="1" applyBorder="1" applyAlignment="1">
      <alignment horizontal="left" vertical="center"/>
    </xf>
    <xf numFmtId="0" fontId="54" fillId="32" borderId="32" xfId="0" applyFont="1" applyFill="1" applyBorder="1" applyAlignment="1">
      <alignment horizontal="left" vertical="center"/>
    </xf>
    <xf numFmtId="0" fontId="54" fillId="32" borderId="0" xfId="0" applyFont="1" applyFill="1" applyAlignment="1">
      <alignment horizontal="left" vertical="center" wrapText="1"/>
    </xf>
    <xf numFmtId="0" fontId="44" fillId="31" borderId="41" xfId="0" applyFont="1" applyFill="1" applyBorder="1" applyAlignment="1">
      <alignment horizontal="left" vertical="center"/>
    </xf>
    <xf numFmtId="0" fontId="44" fillId="31" borderId="42" xfId="0" applyFont="1" applyFill="1" applyBorder="1" applyAlignment="1">
      <alignment horizontal="left" vertical="center"/>
    </xf>
    <xf numFmtId="0" fontId="44" fillId="31" borderId="47" xfId="0" applyFont="1" applyFill="1" applyBorder="1" applyAlignment="1">
      <alignment horizontal="center" vertical="center" wrapText="1"/>
    </xf>
    <xf numFmtId="0" fontId="44" fillId="31" borderId="41" xfId="0" applyFont="1" applyFill="1" applyBorder="1" applyAlignment="1">
      <alignment horizontal="center" vertical="center" wrapText="1"/>
    </xf>
    <xf numFmtId="0" fontId="44" fillId="31" borderId="42" xfId="0" applyFont="1" applyFill="1" applyBorder="1" applyAlignment="1">
      <alignment horizontal="center" vertical="center" wrapText="1"/>
    </xf>
    <xf numFmtId="0" fontId="44" fillId="31" borderId="41" xfId="0" applyFont="1" applyFill="1" applyBorder="1" applyAlignment="1">
      <alignment horizontal="left" vertical="center" wrapText="1"/>
    </xf>
    <xf numFmtId="0" fontId="36" fillId="32" borderId="0" xfId="0" applyFont="1" applyFill="1" applyAlignment="1">
      <alignment horizontal="left" vertical="center" wrapText="1"/>
    </xf>
    <xf numFmtId="0" fontId="44" fillId="31" borderId="47" xfId="0" applyFont="1" applyFill="1" applyBorder="1" applyAlignment="1">
      <alignment horizontal="left" vertical="center" wrapText="1"/>
    </xf>
    <xf numFmtId="0" fontId="44" fillId="31" borderId="40" xfId="0" applyFont="1" applyFill="1" applyBorder="1" applyAlignment="1">
      <alignment horizontal="center" vertical="center" wrapText="1"/>
    </xf>
    <xf numFmtId="0" fontId="44" fillId="31" borderId="38" xfId="0" applyFont="1" applyFill="1" applyBorder="1" applyAlignment="1">
      <alignment horizontal="center" vertical="center" wrapText="1"/>
    </xf>
    <xf numFmtId="165" fontId="55" fillId="34" borderId="41" xfId="0" applyNumberFormat="1" applyFont="1" applyFill="1" applyBorder="1" applyAlignment="1">
      <alignment horizontal="left" vertical="top"/>
    </xf>
    <xf numFmtId="165" fontId="51" fillId="34" borderId="0" xfId="0" applyNumberFormat="1" applyFont="1" applyFill="1" applyAlignment="1">
      <alignment horizontal="left" vertical="top"/>
    </xf>
    <xf numFmtId="165" fontId="51" fillId="34" borderId="32" xfId="0" applyNumberFormat="1" applyFont="1" applyFill="1" applyBorder="1" applyAlignment="1">
      <alignment horizontal="left" vertical="top"/>
    </xf>
    <xf numFmtId="0" fontId="36" fillId="32" borderId="43" xfId="0" applyFont="1" applyFill="1" applyBorder="1" applyAlignment="1">
      <alignment horizontal="center" vertical="center" wrapText="1"/>
    </xf>
    <xf numFmtId="0" fontId="36" fillId="32" borderId="45" xfId="0" applyFont="1" applyFill="1" applyBorder="1" applyAlignment="1">
      <alignment horizontal="center" vertical="center" wrapText="1"/>
    </xf>
    <xf numFmtId="0" fontId="36" fillId="32" borderId="39" xfId="0" applyFont="1" applyFill="1" applyBorder="1" applyAlignment="1">
      <alignment horizontal="center" vertical="center" wrapText="1"/>
    </xf>
    <xf numFmtId="0" fontId="36" fillId="32" borderId="44" xfId="0" applyFont="1" applyFill="1" applyBorder="1" applyAlignment="1">
      <alignment horizontal="justify" vertical="top" wrapText="1"/>
    </xf>
    <xf numFmtId="0" fontId="36" fillId="32" borderId="38" xfId="0" applyFont="1" applyFill="1" applyBorder="1" applyAlignment="1">
      <alignment horizontal="justify" vertical="top" wrapText="1"/>
    </xf>
    <xf numFmtId="0" fontId="50" fillId="32" borderId="46" xfId="0" applyFont="1" applyFill="1" applyBorder="1" applyAlignment="1">
      <alignment horizontal="center" vertical="center"/>
    </xf>
    <xf numFmtId="0" fontId="50" fillId="32" borderId="44" xfId="0" applyFont="1" applyFill="1" applyBorder="1" applyAlignment="1">
      <alignment horizontal="center" vertical="center"/>
    </xf>
    <xf numFmtId="0" fontId="56" fillId="32" borderId="48" xfId="42" applyFont="1" applyFill="1" applyBorder="1" applyAlignment="1">
      <alignment horizontal="center" vertical="center" textRotation="90" wrapText="1"/>
    </xf>
    <xf numFmtId="0" fontId="56" fillId="32" borderId="48" xfId="42" applyFont="1" applyFill="1" applyBorder="1" applyAlignment="1">
      <alignment horizontal="center" vertical="center"/>
    </xf>
    <xf numFmtId="0" fontId="58" fillId="32" borderId="0" xfId="43" applyFill="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3" builtinId="8"/>
    <cellStyle name="Input" xfId="34" builtinId="20" customBuiltin="1"/>
    <cellStyle name="Linked Cell" xfId="35" builtinId="24" customBuiltin="1"/>
    <cellStyle name="Neutral" xfId="36" builtinId="28" customBuiltin="1"/>
    <cellStyle name="Normal" xfId="0" builtinId="0"/>
    <cellStyle name="Normal 2" xfId="42" xr:uid="{F4CE3B35-F04A-49E3-81A6-82627B5D52F2}"/>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3">
    <dxf>
      <font>
        <b/>
        <i val="0"/>
      </font>
      <fill>
        <patternFill>
          <bgColor indexed="10"/>
        </patternFill>
      </fill>
    </dxf>
    <dxf>
      <fill>
        <patternFill>
          <bgColor indexed="51"/>
        </patternFill>
      </fill>
    </dxf>
    <dxf>
      <fill>
        <patternFill>
          <bgColor indexed="50"/>
        </patternFill>
      </fill>
    </dxf>
  </dxfs>
  <tableStyles count="0" defaultTableStyle="TableStyleMedium9"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10</xdr:col>
      <xdr:colOff>406400</xdr:colOff>
      <xdr:row>1</xdr:row>
      <xdr:rowOff>333374</xdr:rowOff>
    </xdr:from>
    <xdr:ext cx="6946901" cy="1825625"/>
    <xdr:pic>
      <xdr:nvPicPr>
        <xdr:cNvPr id="2" name="Picture 1">
          <a:extLst>
            <a:ext uri="{FF2B5EF4-FFF2-40B4-BE49-F238E27FC236}">
              <a16:creationId xmlns:a16="http://schemas.microsoft.com/office/drawing/2014/main" id="{9DCD3C0A-CA0D-47E6-B3F4-41332595538B}"/>
            </a:ext>
          </a:extLst>
        </xdr:cNvPr>
        <xdr:cNvPicPr>
          <a:picLocks noChangeAspect="1"/>
        </xdr:cNvPicPr>
      </xdr:nvPicPr>
      <xdr:blipFill>
        <a:blip xmlns:r="http://schemas.openxmlformats.org/officeDocument/2006/relationships" r:embed="rId1"/>
        <a:stretch>
          <a:fillRect/>
        </a:stretch>
      </xdr:blipFill>
      <xdr:spPr>
        <a:xfrm>
          <a:off x="6781800" y="447674"/>
          <a:ext cx="6946901" cy="1825625"/>
        </a:xfrm>
        <a:prstGeom prst="rect">
          <a:avLst/>
        </a:prstGeom>
      </xdr:spPr>
    </xdr:pic>
    <xdr:clientData/>
  </xdr:oneCellAnchor>
  <xdr:twoCellAnchor editAs="oneCell">
    <xdr:from>
      <xdr:col>10</xdr:col>
      <xdr:colOff>444500</xdr:colOff>
      <xdr:row>6</xdr:row>
      <xdr:rowOff>317500</xdr:rowOff>
    </xdr:from>
    <xdr:to>
      <xdr:col>22</xdr:col>
      <xdr:colOff>463550</xdr:colOff>
      <xdr:row>24</xdr:row>
      <xdr:rowOff>114300</xdr:rowOff>
    </xdr:to>
    <xdr:pic>
      <xdr:nvPicPr>
        <xdr:cNvPr id="15" name="Picture 14">
          <a:extLst>
            <a:ext uri="{FF2B5EF4-FFF2-40B4-BE49-F238E27FC236}">
              <a16:creationId xmlns:a16="http://schemas.microsoft.com/office/drawing/2014/main" id="{F0C935CF-7B46-5A3E-E56C-DDF9B8EF62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9900" y="2336800"/>
          <a:ext cx="6877050" cy="6654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leedsbeckett.ac.uk/UPrisk_management" TargetMode="External"/><Relationship Id="rId2" Type="http://schemas.openxmlformats.org/officeDocument/2006/relationships/hyperlink" Target="https://www.leedsbeckett.ac.uk/-/media/files/policies/governance-and-compliance/upgc_risk_appetite.pdf" TargetMode="External"/><Relationship Id="rId1" Type="http://schemas.openxmlformats.org/officeDocument/2006/relationships/hyperlink" Target="mailto:governance@leedsbeckett.ac.uk"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89E0-C1D7-434D-92ED-DE98B05512D3}">
  <sheetPr>
    <tabColor theme="6" tint="0.59999389629810485"/>
    <pageSetUpPr fitToPage="1"/>
  </sheetPr>
  <dimension ref="B3:D45"/>
  <sheetViews>
    <sheetView showGridLines="0" workbookViewId="0">
      <selection activeCell="C3" sqref="C3:D3"/>
    </sheetView>
  </sheetViews>
  <sheetFormatPr defaultColWidth="8.6328125" defaultRowHeight="12.5" x14ac:dyDescent="0.25"/>
  <cols>
    <col min="1" max="1" width="8.6328125" style="56" customWidth="1"/>
    <col min="2" max="3" width="5.54296875" style="118" customWidth="1"/>
    <col min="4" max="4" width="123.54296875" style="56" customWidth="1"/>
    <col min="5" max="16384" width="8.6328125" style="56"/>
  </cols>
  <sheetData>
    <row r="3" spans="2:4" ht="17.25" customHeight="1" x14ac:dyDescent="0.25">
      <c r="C3" s="127" t="s">
        <v>119</v>
      </c>
      <c r="D3" s="127"/>
    </row>
    <row r="4" spans="2:4" ht="20.25" customHeight="1" x14ac:dyDescent="0.25"/>
    <row r="5" spans="2:4" ht="51" customHeight="1" x14ac:dyDescent="0.25">
      <c r="C5" s="126" t="s">
        <v>139</v>
      </c>
      <c r="D5" s="126"/>
    </row>
    <row r="6" spans="2:4" ht="14.5" x14ac:dyDescent="0.25">
      <c r="C6" s="128" t="s">
        <v>140</v>
      </c>
      <c r="D6" s="128"/>
    </row>
    <row r="7" spans="2:4" ht="14.5" x14ac:dyDescent="0.25">
      <c r="C7" s="128" t="s">
        <v>141</v>
      </c>
      <c r="D7" s="128"/>
    </row>
    <row r="8" spans="2:4" ht="14" x14ac:dyDescent="0.3">
      <c r="C8" s="120"/>
      <c r="D8" s="121"/>
    </row>
    <row r="9" spans="2:4" ht="36.75" customHeight="1" x14ac:dyDescent="0.25">
      <c r="C9" s="126" t="s">
        <v>124</v>
      </c>
      <c r="D9" s="126"/>
    </row>
    <row r="10" spans="2:4" ht="14" x14ac:dyDescent="0.3">
      <c r="C10" s="120"/>
      <c r="D10" s="121"/>
    </row>
    <row r="11" spans="2:4" ht="16.5" customHeight="1" x14ac:dyDescent="0.25">
      <c r="C11" s="126" t="s">
        <v>120</v>
      </c>
      <c r="D11" s="126"/>
    </row>
    <row r="12" spans="2:4" ht="14" x14ac:dyDescent="0.3">
      <c r="D12" s="115"/>
    </row>
    <row r="13" spans="2:4" ht="29" x14ac:dyDescent="0.25">
      <c r="B13" s="119"/>
      <c r="C13" s="119" t="s">
        <v>126</v>
      </c>
      <c r="D13" s="114" t="s">
        <v>125</v>
      </c>
    </row>
    <row r="14" spans="2:4" ht="14" x14ac:dyDescent="0.3">
      <c r="D14" s="115"/>
    </row>
    <row r="15" spans="2:4" ht="29" x14ac:dyDescent="0.25">
      <c r="B15" s="119"/>
      <c r="C15" s="119" t="s">
        <v>126</v>
      </c>
      <c r="D15" s="114" t="s">
        <v>127</v>
      </c>
    </row>
    <row r="16" spans="2:4" ht="14.5" x14ac:dyDescent="0.25">
      <c r="D16" s="60"/>
    </row>
    <row r="17" spans="2:4" ht="14.5" x14ac:dyDescent="0.25">
      <c r="B17" s="119"/>
      <c r="C17" s="119" t="s">
        <v>126</v>
      </c>
      <c r="D17" s="114" t="s">
        <v>136</v>
      </c>
    </row>
    <row r="18" spans="2:4" ht="14.5" x14ac:dyDescent="0.25">
      <c r="D18" s="116"/>
    </row>
    <row r="19" spans="2:4" ht="29" x14ac:dyDescent="0.25">
      <c r="B19" s="119"/>
      <c r="C19" s="119" t="s">
        <v>126</v>
      </c>
      <c r="D19" s="114" t="s">
        <v>135</v>
      </c>
    </row>
    <row r="20" spans="2:4" ht="14" x14ac:dyDescent="0.3">
      <c r="D20" s="115"/>
    </row>
    <row r="21" spans="2:4" ht="29" x14ac:dyDescent="0.25">
      <c r="B21" s="119"/>
      <c r="C21" s="119" t="s">
        <v>126</v>
      </c>
      <c r="D21" s="114" t="s">
        <v>134</v>
      </c>
    </row>
    <row r="22" spans="2:4" ht="14" x14ac:dyDescent="0.3">
      <c r="D22" s="115"/>
    </row>
    <row r="23" spans="2:4" ht="29" x14ac:dyDescent="0.25">
      <c r="B23" s="119"/>
      <c r="C23" s="119" t="s">
        <v>126</v>
      </c>
      <c r="D23" s="114" t="s">
        <v>133</v>
      </c>
    </row>
    <row r="24" spans="2:4" ht="14" x14ac:dyDescent="0.3">
      <c r="D24" s="115"/>
    </row>
    <row r="25" spans="2:4" ht="43.5" x14ac:dyDescent="0.25">
      <c r="B25" s="119"/>
      <c r="C25" s="119" t="s">
        <v>126</v>
      </c>
      <c r="D25" s="114" t="s">
        <v>137</v>
      </c>
    </row>
    <row r="26" spans="2:4" ht="14" x14ac:dyDescent="0.3">
      <c r="D26" s="115"/>
    </row>
    <row r="27" spans="2:4" ht="33.75" customHeight="1" x14ac:dyDescent="0.25">
      <c r="C27" s="119" t="s">
        <v>126</v>
      </c>
      <c r="D27" s="124" t="s">
        <v>142</v>
      </c>
    </row>
    <row r="28" spans="2:4" ht="14" x14ac:dyDescent="0.3">
      <c r="D28" s="115"/>
    </row>
    <row r="29" spans="2:4" ht="29" x14ac:dyDescent="0.25">
      <c r="B29" s="119"/>
      <c r="C29" s="119" t="s">
        <v>126</v>
      </c>
      <c r="D29" s="114" t="s">
        <v>132</v>
      </c>
    </row>
    <row r="30" spans="2:4" ht="14" x14ac:dyDescent="0.3">
      <c r="D30" s="115"/>
    </row>
    <row r="31" spans="2:4" ht="29" x14ac:dyDescent="0.25">
      <c r="B31" s="119"/>
      <c r="C31" s="119" t="s">
        <v>126</v>
      </c>
      <c r="D31" s="114" t="s">
        <v>131</v>
      </c>
    </row>
    <row r="32" spans="2:4" ht="14" x14ac:dyDescent="0.3">
      <c r="D32" s="115"/>
    </row>
    <row r="33" spans="2:4" ht="43.5" x14ac:dyDescent="0.25">
      <c r="B33" s="119"/>
      <c r="C33" s="119" t="s">
        <v>126</v>
      </c>
      <c r="D33" s="114" t="s">
        <v>130</v>
      </c>
    </row>
    <row r="34" spans="2:4" ht="14" x14ac:dyDescent="0.3">
      <c r="D34" s="115"/>
    </row>
    <row r="35" spans="2:4" ht="43.5" x14ac:dyDescent="0.25">
      <c r="B35" s="119"/>
      <c r="C35" s="119" t="s">
        <v>126</v>
      </c>
      <c r="D35" s="114" t="s">
        <v>129</v>
      </c>
    </row>
    <row r="36" spans="2:4" ht="14" x14ac:dyDescent="0.3">
      <c r="D36" s="115"/>
    </row>
    <row r="37" spans="2:4" ht="72.5" x14ac:dyDescent="0.25">
      <c r="B37" s="119"/>
      <c r="C37" s="119" t="s">
        <v>126</v>
      </c>
      <c r="D37" s="114" t="s">
        <v>128</v>
      </c>
    </row>
    <row r="38" spans="2:4" ht="14" x14ac:dyDescent="0.3">
      <c r="D38" s="115"/>
    </row>
    <row r="39" spans="2:4" ht="14.5" x14ac:dyDescent="0.25">
      <c r="D39" s="117" t="s">
        <v>121</v>
      </c>
    </row>
    <row r="40" spans="2:4" ht="14.5" x14ac:dyDescent="0.25">
      <c r="D40" s="114" t="s">
        <v>122</v>
      </c>
    </row>
    <row r="41" spans="2:4" ht="14.5" x14ac:dyDescent="0.35">
      <c r="D41" s="123" t="s">
        <v>123</v>
      </c>
    </row>
    <row r="42" spans="2:4" ht="14" x14ac:dyDescent="0.3">
      <c r="D42" s="115"/>
    </row>
    <row r="43" spans="2:4" ht="14" x14ac:dyDescent="0.3">
      <c r="D43" s="115"/>
    </row>
    <row r="44" spans="2:4" ht="14" x14ac:dyDescent="0.3">
      <c r="D44" s="115"/>
    </row>
    <row r="45" spans="2:4" x14ac:dyDescent="0.25">
      <c r="D45" s="99"/>
    </row>
  </sheetData>
  <mergeCells count="6">
    <mergeCell ref="C5:D5"/>
    <mergeCell ref="C9:D9"/>
    <mergeCell ref="C11:D11"/>
    <mergeCell ref="C3:D3"/>
    <mergeCell ref="C6:D6"/>
    <mergeCell ref="C7:D7"/>
  </mergeCells>
  <conditionalFormatting sqref="D16">
    <cfRule type="iconSet" priority="5">
      <iconSet showValue="0">
        <cfvo type="percent" val="0"/>
        <cfvo type="num" val="1"/>
        <cfvo type="num" val="2"/>
      </iconSet>
    </cfRule>
  </conditionalFormatting>
  <hyperlinks>
    <hyperlink ref="D41" r:id="rId1" xr:uid="{E59A42DB-AB5C-4E0B-A2E3-2E9D1603B056}"/>
    <hyperlink ref="C6" r:id="rId2" xr:uid="{4E676989-36ED-4080-8952-6CC012ABE42C}"/>
    <hyperlink ref="C7" r:id="rId3" xr:uid="{25A35B2D-C8C0-40CA-8576-1AFAA73B9E40}"/>
  </hyperlinks>
  <pageMargins left="0.70866141732283472" right="0.70866141732283472" top="0.74803149606299213" bottom="0.74803149606299213" header="0.31496062992125984" footer="0.31496062992125984"/>
  <pageSetup paperSize="9" scale="62" orientation="portrait" r:id="rId4"/>
  <extLst>
    <ext xmlns:x14="http://schemas.microsoft.com/office/spreadsheetml/2009/9/main" uri="{78C0D931-6437-407d-A8EE-F0AAD7539E65}">
      <x14:conditionalFormattings>
        <x14:conditionalFormatting xmlns:xm="http://schemas.microsoft.com/office/excel/2006/main">
          <x14:cfRule type="iconSet" priority="4" id="{8630CE7B-13D7-4753-85F1-D81268539E7E}">
            <x14:iconSet showValue="0" custom="1">
              <x14:cfvo type="percent">
                <xm:f>0</xm:f>
              </x14:cfvo>
              <x14:cfvo type="num">
                <xm:f>2</xm:f>
              </x14:cfvo>
              <x14:cfvo type="num">
                <xm:f>3</xm:f>
              </x14:cfvo>
              <x14:cfIcon iconSet="3TrafficLights1" iconId="2"/>
              <x14:cfIcon iconSet="3TrafficLights1" iconId="1"/>
              <x14:cfIcon iconSet="3TrafficLights1" iconId="0"/>
            </x14:iconSet>
          </x14:cfRule>
          <xm:sqref>D18</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FAA05-F510-4F6F-98A9-4F06C4EED067}">
  <sheetPr>
    <tabColor theme="0" tint="-0.14999847407452621"/>
    <pageSetUpPr fitToPage="1"/>
  </sheetPr>
  <dimension ref="A1:I22"/>
  <sheetViews>
    <sheetView zoomScaleNormal="100" workbookViewId="0">
      <selection activeCell="A21" sqref="A20:XFD21"/>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103</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2.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8"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08E62856-B045-40C1-B09A-4AC475E6F872}">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CEDF-9D66-4661-BEAA-E05E9B99E315}">
  <sheetPr>
    <tabColor theme="0" tint="-0.14999847407452621"/>
    <pageSetUpPr fitToPage="1"/>
  </sheetPr>
  <dimension ref="A1:I22"/>
  <sheetViews>
    <sheetView zoomScaleNormal="100" workbookViewId="0">
      <selection activeCell="A20" sqref="A20:XFD21"/>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104</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2.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6.5"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F20:H20"/>
    <mergeCell ref="F21:H21"/>
    <mergeCell ref="A7:B7"/>
    <mergeCell ref="C7:H7"/>
    <mergeCell ref="D8:H8"/>
    <mergeCell ref="D9:H9"/>
    <mergeCell ref="D10:H10"/>
    <mergeCell ref="D18:H18"/>
    <mergeCell ref="A19:B19"/>
    <mergeCell ref="A11:H11"/>
    <mergeCell ref="B12:H12"/>
    <mergeCell ref="A13:B13"/>
    <mergeCell ref="C13:H13"/>
    <mergeCell ref="D14:H14"/>
    <mergeCell ref="D15:H15"/>
    <mergeCell ref="D16:H16"/>
    <mergeCell ref="D17:H17"/>
    <mergeCell ref="F19:H19"/>
    <mergeCell ref="D1:E1"/>
    <mergeCell ref="F1:G1"/>
    <mergeCell ref="A2:A6"/>
    <mergeCell ref="C2:C6"/>
    <mergeCell ref="B3:B6"/>
    <mergeCell ref="D5:E5"/>
    <mergeCell ref="F5:G5"/>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69EBBFBE-9F1B-4A12-914D-DCFF76DCED83}">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84AB9-F7F5-4972-B573-6C2A60BC94FD}">
  <sheetPr>
    <tabColor theme="0" tint="-0.14999847407452621"/>
    <pageSetUpPr fitToPage="1"/>
  </sheetPr>
  <dimension ref="A1:I22"/>
  <sheetViews>
    <sheetView zoomScaleNormal="100" workbookViewId="0"/>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144</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2.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6.5"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A11:H11"/>
    <mergeCell ref="D1:E1"/>
    <mergeCell ref="F1:G1"/>
    <mergeCell ref="A2:A6"/>
    <mergeCell ref="C2:C6"/>
    <mergeCell ref="B3:B6"/>
    <mergeCell ref="D5:E5"/>
    <mergeCell ref="F5:G5"/>
    <mergeCell ref="A7:B7"/>
    <mergeCell ref="C7:H7"/>
    <mergeCell ref="D8:H8"/>
    <mergeCell ref="D9:H9"/>
    <mergeCell ref="D10:H10"/>
    <mergeCell ref="F21:H21"/>
    <mergeCell ref="B12:H12"/>
    <mergeCell ref="A13:B13"/>
    <mergeCell ref="C13:H13"/>
    <mergeCell ref="D14:H14"/>
    <mergeCell ref="D15:H15"/>
    <mergeCell ref="D16:H16"/>
    <mergeCell ref="D17:H17"/>
    <mergeCell ref="D18:H18"/>
    <mergeCell ref="A19:B19"/>
    <mergeCell ref="F19:H19"/>
    <mergeCell ref="F20:H20"/>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ED78C109-DB25-430C-990D-87D43BA4B538}">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AA786-80D9-4BFF-A98B-ACC443A7712B}">
  <sheetPr>
    <tabColor theme="0" tint="-0.14999847407452621"/>
    <pageSetUpPr fitToPage="1"/>
  </sheetPr>
  <dimension ref="A1:I22"/>
  <sheetViews>
    <sheetView zoomScaleNormal="100" workbookViewId="0">
      <selection activeCell="A20" sqref="A20:XFD21"/>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105</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2.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6.5"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B64B1211-731E-48FF-9D70-9580F49EC1D8}">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507F-E328-4BEA-AA9C-7F7C00484E14}">
  <sheetPr>
    <tabColor theme="0" tint="-0.14999847407452621"/>
    <pageSetUpPr fitToPage="1"/>
  </sheetPr>
  <dimension ref="A1:I22"/>
  <sheetViews>
    <sheetView zoomScaleNormal="100" workbookViewId="0">
      <selection activeCell="A20" sqref="A20:XFD21"/>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106</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4.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6.5"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5FD507CE-6B2A-42D5-A69A-17ED454D9AED}">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6B94C-AA9B-43A0-97C8-6FD06124498A}">
  <sheetPr>
    <tabColor theme="0" tint="-0.14999847407452621"/>
    <pageSetUpPr fitToPage="1"/>
  </sheetPr>
  <dimension ref="A1:I22"/>
  <sheetViews>
    <sheetView tabSelected="1" zoomScaleNormal="100" workbookViewId="0">
      <selection activeCell="B45" sqref="B45"/>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107</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3"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6.5" customHeight="1" x14ac:dyDescent="0.25">
      <c r="A20" s="110" t="s">
        <v>78</v>
      </c>
      <c r="B20" s="72"/>
      <c r="C20" s="73"/>
      <c r="D20" s="73"/>
      <c r="E20" s="73"/>
      <c r="F20" s="180"/>
      <c r="G20" s="180"/>
      <c r="H20" s="180"/>
    </row>
    <row r="21" spans="1:8" ht="14.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2AF2CB66-17FA-4AC1-BB3D-9B518DB4DA02}">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DA7B0-FA1D-4FD6-8C3F-8A5291BF1F2E}">
  <sheetPr>
    <tabColor theme="5" tint="0.79998168889431442"/>
  </sheetPr>
  <dimension ref="A1"/>
  <sheetViews>
    <sheetView workbookViewId="0"/>
  </sheetViews>
  <sheetFormatPr defaultRowHeight="12.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4C223-0711-42AF-9787-EDFA7C556367}">
  <sheetPr>
    <tabColor theme="4" tint="0.79998168889431442"/>
  </sheetPr>
  <dimension ref="A1"/>
  <sheetViews>
    <sheetView workbookViewId="0"/>
  </sheetViews>
  <sheetFormatPr defaultRowHeight="12.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8AEF1-EE62-417A-B108-28B96D24DA8F}">
  <sheetPr>
    <tabColor theme="7" tint="0.79998168889431442"/>
    <pageSetUpPr fitToPage="1"/>
  </sheetPr>
  <dimension ref="A1:I11"/>
  <sheetViews>
    <sheetView zoomScaleNormal="100" workbookViewId="0"/>
  </sheetViews>
  <sheetFormatPr defaultColWidth="8.36328125" defaultRowHeight="30" customHeight="1" x14ac:dyDescent="0.25"/>
  <cols>
    <col min="1" max="1" width="5" style="80" customWidth="1"/>
    <col min="2" max="2" width="8.36328125" style="80"/>
    <col min="3" max="3" width="20.6328125" style="80" customWidth="1"/>
    <col min="4" max="4" width="8.36328125" style="80" customWidth="1"/>
    <col min="5" max="9" width="8.36328125" style="81"/>
    <col min="10" max="16384" width="8.36328125" style="80"/>
  </cols>
  <sheetData>
    <row r="1" spans="1:9" ht="9" customHeight="1" x14ac:dyDescent="0.25"/>
    <row r="2" spans="1:9" ht="30" customHeight="1" x14ac:dyDescent="0.25">
      <c r="B2" s="96" t="s">
        <v>93</v>
      </c>
      <c r="C2" s="97"/>
      <c r="D2" s="97"/>
      <c r="E2" s="98"/>
    </row>
    <row r="3" spans="1:9" ht="30" customHeight="1" x14ac:dyDescent="0.25">
      <c r="B3" s="204" t="s">
        <v>35</v>
      </c>
      <c r="C3" s="94" t="s">
        <v>92</v>
      </c>
      <c r="D3" s="95">
        <v>12</v>
      </c>
      <c r="E3" s="92">
        <f t="shared" ref="E3:I7" si="0">$D3*E$8</f>
        <v>12</v>
      </c>
      <c r="F3" s="92">
        <f t="shared" si="0"/>
        <v>24</v>
      </c>
      <c r="G3" s="92">
        <f t="shared" si="0"/>
        <v>36</v>
      </c>
      <c r="H3" s="92">
        <f t="shared" si="0"/>
        <v>48</v>
      </c>
      <c r="I3" s="92">
        <f t="shared" si="0"/>
        <v>60</v>
      </c>
    </row>
    <row r="4" spans="1:9" ht="30" customHeight="1" x14ac:dyDescent="0.25">
      <c r="B4" s="204"/>
      <c r="C4" s="94" t="s">
        <v>91</v>
      </c>
      <c r="D4" s="93">
        <v>8</v>
      </c>
      <c r="E4" s="92">
        <f t="shared" si="0"/>
        <v>8</v>
      </c>
      <c r="F4" s="92">
        <f t="shared" si="0"/>
        <v>16</v>
      </c>
      <c r="G4" s="92">
        <f t="shared" si="0"/>
        <v>24</v>
      </c>
      <c r="H4" s="92">
        <f t="shared" si="0"/>
        <v>32</v>
      </c>
      <c r="I4" s="92">
        <f t="shared" si="0"/>
        <v>40</v>
      </c>
    </row>
    <row r="5" spans="1:9" ht="30" customHeight="1" x14ac:dyDescent="0.25">
      <c r="B5" s="204"/>
      <c r="C5" s="94" t="s">
        <v>90</v>
      </c>
      <c r="D5" s="93">
        <v>4</v>
      </c>
      <c r="E5" s="92">
        <f t="shared" si="0"/>
        <v>4</v>
      </c>
      <c r="F5" s="92">
        <f t="shared" si="0"/>
        <v>8</v>
      </c>
      <c r="G5" s="92">
        <f t="shared" si="0"/>
        <v>12</v>
      </c>
      <c r="H5" s="92">
        <f t="shared" si="0"/>
        <v>16</v>
      </c>
      <c r="I5" s="92">
        <f t="shared" si="0"/>
        <v>20</v>
      </c>
    </row>
    <row r="6" spans="1:9" ht="30" customHeight="1" x14ac:dyDescent="0.25">
      <c r="B6" s="204"/>
      <c r="C6" s="94" t="s">
        <v>89</v>
      </c>
      <c r="D6" s="93">
        <v>2</v>
      </c>
      <c r="E6" s="92">
        <f t="shared" si="0"/>
        <v>2</v>
      </c>
      <c r="F6" s="92">
        <f t="shared" si="0"/>
        <v>4</v>
      </c>
      <c r="G6" s="92">
        <f t="shared" si="0"/>
        <v>6</v>
      </c>
      <c r="H6" s="92">
        <f t="shared" si="0"/>
        <v>8</v>
      </c>
      <c r="I6" s="92">
        <f t="shared" si="0"/>
        <v>10</v>
      </c>
    </row>
    <row r="7" spans="1:9" ht="30" customHeight="1" x14ac:dyDescent="0.25">
      <c r="B7" s="204"/>
      <c r="C7" s="94" t="s">
        <v>88</v>
      </c>
      <c r="D7" s="93">
        <v>1</v>
      </c>
      <c r="E7" s="92">
        <f t="shared" si="0"/>
        <v>1</v>
      </c>
      <c r="F7" s="92">
        <f t="shared" si="0"/>
        <v>2</v>
      </c>
      <c r="G7" s="92">
        <f t="shared" si="0"/>
        <v>3</v>
      </c>
      <c r="H7" s="92">
        <f t="shared" si="0"/>
        <v>4</v>
      </c>
      <c r="I7" s="92">
        <f t="shared" si="0"/>
        <v>5</v>
      </c>
    </row>
    <row r="8" spans="1:9" ht="30" customHeight="1" x14ac:dyDescent="0.25">
      <c r="A8" s="85"/>
      <c r="B8" s="91"/>
      <c r="C8" s="90"/>
      <c r="D8" s="89"/>
      <c r="E8" s="88">
        <v>1</v>
      </c>
      <c r="F8" s="88">
        <v>2</v>
      </c>
      <c r="G8" s="88">
        <v>3</v>
      </c>
      <c r="H8" s="88">
        <v>4</v>
      </c>
      <c r="I8" s="88">
        <v>5</v>
      </c>
    </row>
    <row r="9" spans="1:9" ht="30" customHeight="1" x14ac:dyDescent="0.25">
      <c r="A9" s="85"/>
      <c r="B9" s="84"/>
      <c r="C9" s="83"/>
      <c r="D9" s="82"/>
      <c r="E9" s="86" t="s">
        <v>87</v>
      </c>
      <c r="F9" s="87" t="s">
        <v>33</v>
      </c>
      <c r="G9" s="87" t="s">
        <v>32</v>
      </c>
      <c r="H9" s="87" t="s">
        <v>31</v>
      </c>
      <c r="I9" s="86" t="s">
        <v>86</v>
      </c>
    </row>
    <row r="10" spans="1:9" ht="30" customHeight="1" x14ac:dyDescent="0.25">
      <c r="A10" s="85"/>
      <c r="B10" s="84"/>
      <c r="C10" s="83"/>
      <c r="D10" s="82"/>
      <c r="E10" s="205" t="s">
        <v>30</v>
      </c>
      <c r="F10" s="205"/>
      <c r="G10" s="205"/>
      <c r="H10" s="205"/>
      <c r="I10" s="205"/>
    </row>
    <row r="11" spans="1:9" ht="30" customHeight="1" x14ac:dyDescent="0.3">
      <c r="B11" s="206" t="s">
        <v>109</v>
      </c>
      <c r="C11" s="206"/>
      <c r="D11" s="206"/>
      <c r="E11" s="206"/>
      <c r="F11" s="206"/>
      <c r="G11" s="206"/>
      <c r="H11" s="206"/>
      <c r="I11" s="206"/>
    </row>
  </sheetData>
  <mergeCells count="3">
    <mergeCell ref="B3:B7"/>
    <mergeCell ref="E10:I10"/>
    <mergeCell ref="B11:I11"/>
  </mergeCells>
  <hyperlinks>
    <hyperlink ref="B11" location="Guidance!A1" display="See the Risk Register Guidance for further support in using the register template. " xr:uid="{6C7094AE-2A1D-4551-A3AD-66E6BAF6669C}"/>
  </hyperlinks>
  <pageMargins left="0.70866141732283472" right="0.70866141732283472" top="0.74803149606299213" bottom="0.74803149606299213" header="0.31496062992125984" footer="0.31496062992125984"/>
  <pageSetup paperSize="9" scale="64"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 id="{BEBB993D-1B79-404F-8C3D-C5219848DB70}">
            <x14:iconSet custom="1">
              <x14:cfvo type="percent">
                <xm:f>0</xm:f>
              </x14:cfvo>
              <x14:cfvo type="num">
                <xm:f>12</xm:f>
              </x14:cfvo>
              <x14:cfvo type="num">
                <xm:f>32</xm:f>
              </x14:cfvo>
              <x14:cfIcon iconSet="3TrafficLights1" iconId="2"/>
              <x14:cfIcon iconSet="3TrafficLights1" iconId="1"/>
              <x14:cfIcon iconSet="3TrafficLights1" iconId="0"/>
            </x14:iconSet>
          </x14:cfRule>
          <xm:sqref>E3:I7</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election activeCell="A6" sqref="A6"/>
    </sheetView>
  </sheetViews>
  <sheetFormatPr defaultRowHeight="12.5" x14ac:dyDescent="0.25"/>
  <cols>
    <col min="3" max="3" width="16.36328125" bestFit="1" customWidth="1"/>
    <col min="4" max="4" width="12.36328125" bestFit="1" customWidth="1"/>
  </cols>
  <sheetData>
    <row r="1" spans="1:4" x14ac:dyDescent="0.25">
      <c r="A1" s="16" t="s">
        <v>38</v>
      </c>
      <c r="B1" s="16" t="s">
        <v>34</v>
      </c>
      <c r="C1" s="17" t="s">
        <v>40</v>
      </c>
      <c r="D1" s="16" t="s">
        <v>39</v>
      </c>
    </row>
    <row r="2" spans="1:4" x14ac:dyDescent="0.25">
      <c r="A2" s="16">
        <v>1</v>
      </c>
      <c r="B2" s="16">
        <v>1</v>
      </c>
      <c r="C2" s="16" t="str">
        <f>A2&amp;B2</f>
        <v>11</v>
      </c>
      <c r="D2" s="16" t="s">
        <v>25</v>
      </c>
    </row>
    <row r="3" spans="1:4" x14ac:dyDescent="0.25">
      <c r="A3" s="16">
        <v>1</v>
      </c>
      <c r="B3" s="16">
        <v>2</v>
      </c>
      <c r="C3" s="16" t="str">
        <f t="shared" ref="C3:C26" si="0">A3&amp;B3</f>
        <v>12</v>
      </c>
      <c r="D3" s="16" t="s">
        <v>25</v>
      </c>
    </row>
    <row r="4" spans="1:4" x14ac:dyDescent="0.25">
      <c r="A4" s="16">
        <v>1</v>
      </c>
      <c r="B4" s="16">
        <v>3</v>
      </c>
      <c r="C4" s="16" t="str">
        <f t="shared" si="0"/>
        <v>13</v>
      </c>
      <c r="D4" s="16" t="s">
        <v>25</v>
      </c>
    </row>
    <row r="5" spans="1:4" x14ac:dyDescent="0.25">
      <c r="A5" s="16">
        <v>1</v>
      </c>
      <c r="B5" s="16">
        <v>4</v>
      </c>
      <c r="C5" s="16" t="str">
        <f t="shared" si="0"/>
        <v>14</v>
      </c>
      <c r="D5" s="16" t="s">
        <v>25</v>
      </c>
    </row>
    <row r="6" spans="1:4" x14ac:dyDescent="0.25">
      <c r="A6" s="16">
        <v>1</v>
      </c>
      <c r="B6" s="16">
        <v>5</v>
      </c>
      <c r="C6" s="16" t="str">
        <f t="shared" si="0"/>
        <v>15</v>
      </c>
      <c r="D6" s="17" t="s">
        <v>24</v>
      </c>
    </row>
    <row r="7" spans="1:4" x14ac:dyDescent="0.25">
      <c r="A7" s="16">
        <v>2</v>
      </c>
      <c r="B7" s="16">
        <v>1</v>
      </c>
      <c r="C7" s="16" t="str">
        <f t="shared" si="0"/>
        <v>21</v>
      </c>
      <c r="D7" s="16" t="s">
        <v>25</v>
      </c>
    </row>
    <row r="8" spans="1:4" x14ac:dyDescent="0.25">
      <c r="A8" s="16">
        <v>2</v>
      </c>
      <c r="B8" s="16">
        <v>2</v>
      </c>
      <c r="C8" s="16" t="str">
        <f t="shared" si="0"/>
        <v>22</v>
      </c>
      <c r="D8" s="16" t="s">
        <v>25</v>
      </c>
    </row>
    <row r="9" spans="1:4" x14ac:dyDescent="0.25">
      <c r="A9" s="16">
        <v>2</v>
      </c>
      <c r="B9" s="16">
        <v>3</v>
      </c>
      <c r="C9" s="16" t="str">
        <f t="shared" si="0"/>
        <v>23</v>
      </c>
      <c r="D9" s="16" t="s">
        <v>25</v>
      </c>
    </row>
    <row r="10" spans="1:4" x14ac:dyDescent="0.25">
      <c r="A10" s="16">
        <v>2</v>
      </c>
      <c r="B10" s="16">
        <v>4</v>
      </c>
      <c r="C10" s="16" t="str">
        <f t="shared" si="0"/>
        <v>24</v>
      </c>
      <c r="D10" s="17" t="s">
        <v>24</v>
      </c>
    </row>
    <row r="11" spans="1:4" x14ac:dyDescent="0.25">
      <c r="A11" s="16">
        <v>2</v>
      </c>
      <c r="B11" s="16">
        <v>5</v>
      </c>
      <c r="C11" s="16" t="str">
        <f t="shared" si="0"/>
        <v>25</v>
      </c>
      <c r="D11" s="16" t="s">
        <v>24</v>
      </c>
    </row>
    <row r="12" spans="1:4" x14ac:dyDescent="0.25">
      <c r="A12" s="16">
        <v>3</v>
      </c>
      <c r="B12" s="16">
        <v>1</v>
      </c>
      <c r="C12" s="16" t="str">
        <f t="shared" si="0"/>
        <v>31</v>
      </c>
      <c r="D12" s="16" t="s">
        <v>25</v>
      </c>
    </row>
    <row r="13" spans="1:4" x14ac:dyDescent="0.25">
      <c r="A13" s="16">
        <v>3</v>
      </c>
      <c r="B13" s="16">
        <v>2</v>
      </c>
      <c r="C13" s="16" t="str">
        <f t="shared" si="0"/>
        <v>32</v>
      </c>
      <c r="D13" s="16" t="s">
        <v>25</v>
      </c>
    </row>
    <row r="14" spans="1:4" x14ac:dyDescent="0.25">
      <c r="A14" s="16">
        <v>3</v>
      </c>
      <c r="B14" s="16">
        <v>3</v>
      </c>
      <c r="C14" s="16" t="str">
        <f t="shared" si="0"/>
        <v>33</v>
      </c>
      <c r="D14" s="16" t="s">
        <v>24</v>
      </c>
    </row>
    <row r="15" spans="1:4" x14ac:dyDescent="0.25">
      <c r="A15" s="16">
        <v>3</v>
      </c>
      <c r="B15" s="16">
        <v>4</v>
      </c>
      <c r="C15" s="16" t="str">
        <f t="shared" si="0"/>
        <v>34</v>
      </c>
      <c r="D15" s="16" t="s">
        <v>24</v>
      </c>
    </row>
    <row r="16" spans="1:4" x14ac:dyDescent="0.25">
      <c r="A16" s="16">
        <v>3</v>
      </c>
      <c r="B16" s="16">
        <v>5</v>
      </c>
      <c r="C16" s="16" t="str">
        <f t="shared" si="0"/>
        <v>35</v>
      </c>
      <c r="D16" s="17" t="s">
        <v>23</v>
      </c>
    </row>
    <row r="17" spans="1:4" x14ac:dyDescent="0.25">
      <c r="A17" s="16">
        <v>4</v>
      </c>
      <c r="B17" s="16">
        <v>1</v>
      </c>
      <c r="C17" s="16" t="str">
        <f t="shared" si="0"/>
        <v>41</v>
      </c>
      <c r="D17" s="16" t="s">
        <v>25</v>
      </c>
    </row>
    <row r="18" spans="1:4" x14ac:dyDescent="0.25">
      <c r="A18" s="16">
        <v>4</v>
      </c>
      <c r="B18" s="16">
        <v>2</v>
      </c>
      <c r="C18" s="16" t="str">
        <f t="shared" si="0"/>
        <v>42</v>
      </c>
      <c r="D18" s="16" t="s">
        <v>25</v>
      </c>
    </row>
    <row r="19" spans="1:4" x14ac:dyDescent="0.25">
      <c r="A19" s="16">
        <v>4</v>
      </c>
      <c r="B19" s="16">
        <v>3</v>
      </c>
      <c r="C19" s="16" t="str">
        <f t="shared" si="0"/>
        <v>43</v>
      </c>
      <c r="D19" s="16" t="s">
        <v>24</v>
      </c>
    </row>
    <row r="20" spans="1:4" x14ac:dyDescent="0.25">
      <c r="A20" s="16">
        <v>4</v>
      </c>
      <c r="B20" s="16">
        <v>4</v>
      </c>
      <c r="C20" s="16" t="str">
        <f t="shared" si="0"/>
        <v>44</v>
      </c>
      <c r="D20" s="16" t="s">
        <v>23</v>
      </c>
    </row>
    <row r="21" spans="1:4" x14ac:dyDescent="0.25">
      <c r="A21" s="16">
        <v>4</v>
      </c>
      <c r="B21" s="16">
        <v>5</v>
      </c>
      <c r="C21" s="16" t="str">
        <f t="shared" si="0"/>
        <v>45</v>
      </c>
      <c r="D21" s="16" t="s">
        <v>23</v>
      </c>
    </row>
    <row r="22" spans="1:4" x14ac:dyDescent="0.25">
      <c r="A22" s="16">
        <v>5</v>
      </c>
      <c r="B22" s="16">
        <v>1</v>
      </c>
      <c r="C22" s="16" t="str">
        <f t="shared" si="0"/>
        <v>51</v>
      </c>
      <c r="D22" s="16" t="s">
        <v>25</v>
      </c>
    </row>
    <row r="23" spans="1:4" x14ac:dyDescent="0.25">
      <c r="A23" s="16">
        <v>5</v>
      </c>
      <c r="B23" s="16">
        <v>2</v>
      </c>
      <c r="C23" s="16" t="str">
        <f t="shared" si="0"/>
        <v>52</v>
      </c>
      <c r="D23" s="16" t="s">
        <v>25</v>
      </c>
    </row>
    <row r="24" spans="1:4" x14ac:dyDescent="0.25">
      <c r="A24" s="16">
        <v>5</v>
      </c>
      <c r="B24" s="16">
        <v>3</v>
      </c>
      <c r="C24" s="16" t="str">
        <f t="shared" si="0"/>
        <v>53</v>
      </c>
      <c r="D24" s="16" t="s">
        <v>24</v>
      </c>
    </row>
    <row r="25" spans="1:4" x14ac:dyDescent="0.25">
      <c r="A25" s="16">
        <v>5</v>
      </c>
      <c r="B25" s="16">
        <v>4</v>
      </c>
      <c r="C25" s="16" t="str">
        <f t="shared" si="0"/>
        <v>54</v>
      </c>
      <c r="D25" s="16" t="s">
        <v>23</v>
      </c>
    </row>
    <row r="26" spans="1:4" x14ac:dyDescent="0.25">
      <c r="A26" s="16">
        <v>5</v>
      </c>
      <c r="B26" s="16">
        <v>5</v>
      </c>
      <c r="C26" s="16" t="str">
        <f t="shared" si="0"/>
        <v>55</v>
      </c>
      <c r="D26" s="16"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D38CE-20B9-42A5-B23E-E75B8FDB8A23}">
  <sheetPr>
    <tabColor rgb="FF92D050"/>
    <pageSetUpPr fitToPage="1"/>
  </sheetPr>
  <dimension ref="A1:H20"/>
  <sheetViews>
    <sheetView zoomScale="80" zoomScaleNormal="80" workbookViewId="0">
      <selection activeCell="E10" sqref="E10"/>
    </sheetView>
  </sheetViews>
  <sheetFormatPr defaultColWidth="8.6328125" defaultRowHeight="12.5" x14ac:dyDescent="0.25"/>
  <cols>
    <col min="1" max="1" width="14.54296875" style="56" customWidth="1"/>
    <col min="2" max="2" width="13.54296875" style="56" customWidth="1"/>
    <col min="3" max="3" width="80.36328125" style="56" customWidth="1"/>
    <col min="4" max="4" width="3.36328125" style="56" customWidth="1"/>
    <col min="5" max="5" width="14.6328125" style="56" customWidth="1"/>
    <col min="6" max="6" width="13.6328125" style="56" customWidth="1"/>
    <col min="7" max="7" width="14.6328125" style="56" customWidth="1"/>
    <col min="8" max="8" width="10" style="56" customWidth="1"/>
    <col min="9" max="16384" width="8.6328125" style="56"/>
  </cols>
  <sheetData>
    <row r="1" spans="1:8" ht="42" customHeight="1" x14ac:dyDescent="0.25"/>
    <row r="2" spans="1:8" ht="57" customHeight="1" x14ac:dyDescent="1.35">
      <c r="B2" s="100" t="s">
        <v>70</v>
      </c>
      <c r="C2" s="100"/>
      <c r="D2" s="109"/>
      <c r="E2" s="109" t="s">
        <v>143</v>
      </c>
      <c r="F2" s="101"/>
      <c r="G2" s="101"/>
      <c r="H2" s="100"/>
    </row>
    <row r="3" spans="1:8" ht="18.75" customHeight="1" x14ac:dyDescent="0.35">
      <c r="C3" s="102"/>
      <c r="E3" s="135"/>
      <c r="F3" s="135"/>
      <c r="G3" s="135"/>
    </row>
    <row r="4" spans="1:8" ht="18.75" customHeight="1" x14ac:dyDescent="0.25">
      <c r="A4" s="129" t="s">
        <v>110</v>
      </c>
      <c r="B4" s="129" t="s">
        <v>115</v>
      </c>
      <c r="C4" s="133" t="s">
        <v>114</v>
      </c>
      <c r="D4" s="122"/>
      <c r="E4" s="136" t="s">
        <v>138</v>
      </c>
      <c r="F4" s="136"/>
      <c r="G4" s="136"/>
      <c r="H4" s="131" t="s">
        <v>71</v>
      </c>
    </row>
    <row r="5" spans="1:8" ht="30" customHeight="1" x14ac:dyDescent="0.25">
      <c r="A5" s="130"/>
      <c r="B5" s="130"/>
      <c r="C5" s="134"/>
      <c r="D5" s="58"/>
      <c r="E5" s="57" t="s">
        <v>116</v>
      </c>
      <c r="F5" s="57" t="s">
        <v>117</v>
      </c>
      <c r="G5" s="57" t="s">
        <v>118</v>
      </c>
      <c r="H5" s="132"/>
    </row>
    <row r="6" spans="1:8" ht="31" x14ac:dyDescent="0.25">
      <c r="A6" s="138" t="s">
        <v>111</v>
      </c>
      <c r="B6" s="111" t="s">
        <v>99</v>
      </c>
      <c r="C6" s="147"/>
      <c r="D6" s="147"/>
      <c r="E6" s="105">
        <v>1</v>
      </c>
      <c r="F6" s="105"/>
      <c r="G6" s="105"/>
      <c r="H6" s="105">
        <v>0</v>
      </c>
    </row>
    <row r="7" spans="1:8" ht="31" x14ac:dyDescent="0.25">
      <c r="A7" s="139"/>
      <c r="B7" s="111" t="s">
        <v>100</v>
      </c>
      <c r="C7" s="147"/>
      <c r="D7" s="147"/>
      <c r="E7" s="105">
        <v>2</v>
      </c>
      <c r="F7" s="105"/>
      <c r="G7" s="105"/>
      <c r="H7" s="105">
        <v>0</v>
      </c>
    </row>
    <row r="8" spans="1:8" ht="31" x14ac:dyDescent="0.25">
      <c r="A8" s="140"/>
      <c r="B8" s="111" t="s">
        <v>101</v>
      </c>
      <c r="C8" s="147"/>
      <c r="D8" s="147"/>
      <c r="E8" s="105">
        <v>3</v>
      </c>
      <c r="F8" s="105"/>
      <c r="G8" s="105"/>
      <c r="H8" s="105">
        <v>0</v>
      </c>
    </row>
    <row r="9" spans="1:8" ht="31" x14ac:dyDescent="0.25">
      <c r="A9" s="141" t="s">
        <v>112</v>
      </c>
      <c r="B9" s="112" t="s">
        <v>102</v>
      </c>
      <c r="C9" s="146"/>
      <c r="D9" s="146"/>
      <c r="E9" s="105"/>
      <c r="F9" s="105"/>
      <c r="G9" s="105"/>
      <c r="H9" s="105">
        <v>0</v>
      </c>
    </row>
    <row r="10" spans="1:8" ht="31" x14ac:dyDescent="0.25">
      <c r="A10" s="142"/>
      <c r="B10" s="112" t="s">
        <v>103</v>
      </c>
      <c r="C10" s="146"/>
      <c r="D10" s="146"/>
      <c r="E10" s="105"/>
      <c r="F10" s="105"/>
      <c r="G10" s="105"/>
      <c r="H10" s="105">
        <v>0</v>
      </c>
    </row>
    <row r="11" spans="1:8" ht="31" x14ac:dyDescent="0.25">
      <c r="A11" s="143"/>
      <c r="B11" s="112" t="s">
        <v>104</v>
      </c>
      <c r="C11" s="146"/>
      <c r="D11" s="146"/>
      <c r="E11" s="105"/>
      <c r="F11" s="105"/>
      <c r="G11" s="105"/>
      <c r="H11" s="105">
        <v>0</v>
      </c>
    </row>
    <row r="12" spans="1:8" ht="31" x14ac:dyDescent="0.25">
      <c r="A12" s="144" t="s">
        <v>113</v>
      </c>
      <c r="B12" s="113" t="s">
        <v>144</v>
      </c>
      <c r="C12" s="137"/>
      <c r="D12" s="137"/>
      <c r="E12" s="105"/>
      <c r="F12" s="105"/>
      <c r="G12" s="105"/>
      <c r="H12" s="105">
        <v>0</v>
      </c>
    </row>
    <row r="13" spans="1:8" ht="31" x14ac:dyDescent="0.25">
      <c r="A13" s="144"/>
      <c r="B13" s="113" t="s">
        <v>105</v>
      </c>
      <c r="C13" s="137"/>
      <c r="D13" s="137"/>
      <c r="E13" s="105"/>
      <c r="F13" s="105"/>
      <c r="G13" s="105"/>
      <c r="H13" s="105">
        <v>0</v>
      </c>
    </row>
    <row r="14" spans="1:8" ht="31" x14ac:dyDescent="0.25">
      <c r="A14" s="144"/>
      <c r="B14" s="113" t="s">
        <v>106</v>
      </c>
      <c r="C14" s="137"/>
      <c r="D14" s="137"/>
      <c r="E14" s="105"/>
      <c r="F14" s="105"/>
      <c r="G14" s="105"/>
      <c r="H14" s="105">
        <v>0</v>
      </c>
    </row>
    <row r="15" spans="1:8" ht="31" x14ac:dyDescent="0.25">
      <c r="A15" s="144"/>
      <c r="B15" s="113" t="s">
        <v>107</v>
      </c>
      <c r="C15" s="137"/>
      <c r="D15" s="137"/>
      <c r="E15" s="105"/>
      <c r="F15" s="105"/>
      <c r="G15" s="105"/>
      <c r="H15" s="105">
        <v>0</v>
      </c>
    </row>
    <row r="16" spans="1:8" ht="33.75" customHeight="1" x14ac:dyDescent="0.25">
      <c r="C16" s="145" t="s">
        <v>108</v>
      </c>
      <c r="D16" s="145"/>
      <c r="E16" s="107"/>
      <c r="F16" s="108"/>
      <c r="G16" s="108"/>
    </row>
    <row r="18" spans="2:2" ht="31" x14ac:dyDescent="0.25">
      <c r="B18" s="103"/>
    </row>
    <row r="19" spans="2:2" ht="31" x14ac:dyDescent="0.25">
      <c r="B19" s="103"/>
    </row>
    <row r="20" spans="2:2" ht="31" x14ac:dyDescent="0.25">
      <c r="B20" s="104"/>
    </row>
  </sheetData>
  <mergeCells count="20">
    <mergeCell ref="C13:D13"/>
    <mergeCell ref="A6:A8"/>
    <mergeCell ref="A9:A11"/>
    <mergeCell ref="A12:A15"/>
    <mergeCell ref="C16:D16"/>
    <mergeCell ref="C14:D14"/>
    <mergeCell ref="C15:D15"/>
    <mergeCell ref="C9:D9"/>
    <mergeCell ref="C10:D10"/>
    <mergeCell ref="C11:D11"/>
    <mergeCell ref="C12:D12"/>
    <mergeCell ref="C6:D6"/>
    <mergeCell ref="C7:D7"/>
    <mergeCell ref="C8:D8"/>
    <mergeCell ref="A4:A5"/>
    <mergeCell ref="B4:B5"/>
    <mergeCell ref="H4:H5"/>
    <mergeCell ref="C4:C5"/>
    <mergeCell ref="E3:G3"/>
    <mergeCell ref="E4:G4"/>
  </mergeCells>
  <phoneticPr fontId="62" type="noConversion"/>
  <conditionalFormatting sqref="B18">
    <cfRule type="iconSet" priority="6">
      <iconSet showValue="0">
        <cfvo type="percent" val="0"/>
        <cfvo type="num" val="1"/>
        <cfvo type="num" val="2"/>
      </iconSet>
    </cfRule>
  </conditionalFormatting>
  <conditionalFormatting sqref="B19">
    <cfRule type="iconSet" priority="7">
      <iconSet showValue="0">
        <cfvo type="percent" val="0"/>
        <cfvo type="num" val="1"/>
        <cfvo type="num" val="2"/>
      </iconSet>
    </cfRule>
  </conditionalFormatting>
  <conditionalFormatting sqref="H6">
    <cfRule type="iconSet" priority="50">
      <iconSet iconSet="3ArrowsGray" showValue="0">
        <cfvo type="percent" val="0"/>
        <cfvo type="num" val="0"/>
        <cfvo type="num" val="1"/>
      </iconSet>
    </cfRule>
  </conditionalFormatting>
  <conditionalFormatting sqref="H7:H15">
    <cfRule type="iconSet" priority="284">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77" orientation="landscape" r:id="rId1"/>
  <extLst>
    <ext xmlns:x14="http://schemas.microsoft.com/office/spreadsheetml/2009/9/main" uri="{78C0D931-6437-407d-A8EE-F0AAD7539E65}">
      <x14:conditionalFormattings>
        <x14:conditionalFormatting xmlns:xm="http://schemas.microsoft.com/office/excel/2006/main">
          <x14:cfRule type="iconSet" priority="5" id="{45295158-F148-4130-AD60-08A1F6F7F89C}">
            <x14:iconSet showValue="0" custom="1">
              <x14:cfvo type="percent">
                <xm:f>0</xm:f>
              </x14:cfvo>
              <x14:cfvo type="num">
                <xm:f>2</xm:f>
              </x14:cfvo>
              <x14:cfvo type="num">
                <xm:f>3</xm:f>
              </x14:cfvo>
              <x14:cfIcon iconSet="3TrafficLights1" iconId="2"/>
              <x14:cfIcon iconSet="3TrafficLights1" iconId="1"/>
              <x14:cfIcon iconSet="3TrafficLights1" iconId="0"/>
            </x14:iconSet>
          </x14:cfRule>
          <xm:sqref>B20</xm:sqref>
        </x14:conditionalFormatting>
        <x14:conditionalFormatting xmlns:xm="http://schemas.microsoft.com/office/excel/2006/main">
          <x14:cfRule type="iconSet" priority="285" id="{228ED08F-1C62-41D6-9E4C-28D389A7E6AB}">
            <x14:iconSet showValue="0" custom="1">
              <x14:cfvo type="percent">
                <xm:f>0</xm:f>
              </x14:cfvo>
              <x14:cfvo type="num">
                <xm:f>2</xm:f>
              </x14:cfvo>
              <x14:cfvo type="num">
                <xm:f>3</xm:f>
              </x14:cfvo>
              <x14:cfIcon iconSet="3TrafficLights1" iconId="2"/>
              <x14:cfIcon iconSet="3TrafficLights1" iconId="1"/>
              <x14:cfIcon iconSet="3TrafficLights1" iconId="0"/>
            </x14:iconSet>
          </x14:cfRule>
          <xm:sqref>E6:G15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47796-A7F5-4BBB-A13C-34840F926D9B}">
  <dimension ref="A1:C3"/>
  <sheetViews>
    <sheetView workbookViewId="0">
      <selection activeCell="B1" sqref="B1"/>
    </sheetView>
  </sheetViews>
  <sheetFormatPr defaultColWidth="9.36328125" defaultRowHeight="12.5" x14ac:dyDescent="0.25"/>
  <cols>
    <col min="1" max="1" width="29.54296875" style="54" customWidth="1"/>
    <col min="2" max="2" width="37.54296875" style="52" customWidth="1"/>
    <col min="3" max="3" width="34.6328125" style="52" customWidth="1"/>
    <col min="4" max="16384" width="9.36328125" style="54"/>
  </cols>
  <sheetData>
    <row r="1" spans="1:3" ht="100" x14ac:dyDescent="0.25">
      <c r="A1" s="53" t="s">
        <v>61</v>
      </c>
      <c r="B1" s="51" t="s">
        <v>62</v>
      </c>
      <c r="C1" s="51" t="s">
        <v>65</v>
      </c>
    </row>
    <row r="3" spans="1:3" x14ac:dyDescent="0.25">
      <c r="A3" s="53" t="s">
        <v>63</v>
      </c>
      <c r="B3" s="51"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5"/>
  <sheetViews>
    <sheetView zoomScaleNormal="100" workbookViewId="0">
      <selection activeCell="J6" sqref="J6"/>
    </sheetView>
  </sheetViews>
  <sheetFormatPr defaultColWidth="9.36328125" defaultRowHeight="12.5" x14ac:dyDescent="0.25"/>
  <cols>
    <col min="1" max="3" width="11.6328125" customWidth="1"/>
  </cols>
  <sheetData>
    <row r="1" spans="1:20" ht="13" x14ac:dyDescent="0.3">
      <c r="A1" s="15" t="e">
        <f>#REF!</f>
        <v>#REF!</v>
      </c>
      <c r="D1" s="11"/>
      <c r="E1" s="13"/>
      <c r="F1" s="11"/>
      <c r="G1" s="11"/>
      <c r="H1" s="11"/>
      <c r="I1" s="11"/>
      <c r="J1" s="11"/>
      <c r="K1" s="11"/>
      <c r="L1" s="11"/>
      <c r="M1" s="11"/>
      <c r="N1" s="11"/>
      <c r="O1" s="11"/>
      <c r="P1" s="11"/>
      <c r="Q1" s="11"/>
      <c r="R1" s="11"/>
      <c r="S1" s="11"/>
      <c r="T1" s="11"/>
    </row>
    <row r="2" spans="1:20" ht="13" thickBot="1" x14ac:dyDescent="0.3">
      <c r="D2" s="11"/>
      <c r="E2" s="11"/>
      <c r="F2" s="11"/>
      <c r="G2" s="11"/>
      <c r="H2" s="11"/>
      <c r="I2" s="11"/>
      <c r="J2" s="11"/>
      <c r="K2" s="11"/>
      <c r="L2" s="11"/>
      <c r="M2" s="11"/>
      <c r="N2" s="11"/>
      <c r="O2" s="11"/>
      <c r="P2" s="11"/>
      <c r="Q2" s="11"/>
      <c r="R2" s="11"/>
      <c r="S2" s="11"/>
      <c r="T2" s="11"/>
    </row>
    <row r="3" spans="1:20" ht="30" customHeight="1" x14ac:dyDescent="0.25">
      <c r="A3" s="150" t="s">
        <v>26</v>
      </c>
      <c r="B3" s="151"/>
      <c r="C3" s="10" t="s">
        <v>36</v>
      </c>
      <c r="D3" s="47">
        <v>44440</v>
      </c>
      <c r="E3" s="47">
        <v>44287</v>
      </c>
      <c r="F3" s="47">
        <v>44228</v>
      </c>
      <c r="G3" s="47">
        <v>44166</v>
      </c>
      <c r="H3" s="47">
        <v>44075</v>
      </c>
      <c r="I3" s="11"/>
      <c r="J3" s="11"/>
      <c r="K3" s="11"/>
      <c r="L3" s="11"/>
      <c r="M3" s="11"/>
      <c r="N3" s="11"/>
      <c r="O3" s="11"/>
      <c r="P3" s="11"/>
      <c r="Q3" s="11"/>
      <c r="R3" s="11"/>
      <c r="S3" s="11"/>
      <c r="T3" s="11"/>
    </row>
    <row r="4" spans="1:20" ht="30" customHeight="1" x14ac:dyDescent="0.25">
      <c r="A4" s="1" t="s">
        <v>16</v>
      </c>
      <c r="B4" s="2" t="s">
        <v>17</v>
      </c>
      <c r="C4" s="3" t="e">
        <f>COUNTIF(#REF!,"New")</f>
        <v>#REF!</v>
      </c>
      <c r="D4" s="13"/>
      <c r="E4" s="13">
        <v>0</v>
      </c>
      <c r="F4" s="13">
        <v>1</v>
      </c>
      <c r="G4" s="13">
        <v>1</v>
      </c>
      <c r="H4" s="13">
        <v>1</v>
      </c>
      <c r="I4" s="11"/>
      <c r="J4" s="11"/>
      <c r="K4" s="11"/>
      <c r="L4" s="11"/>
      <c r="M4" s="11"/>
      <c r="N4" s="11"/>
      <c r="O4" s="11"/>
      <c r="P4" s="11"/>
      <c r="Q4" s="11"/>
      <c r="R4" s="11"/>
      <c r="S4" s="11"/>
      <c r="T4" s="11"/>
    </row>
    <row r="5" spans="1:20" ht="30" customHeight="1" x14ac:dyDescent="0.25">
      <c r="A5" s="4" t="s">
        <v>6</v>
      </c>
      <c r="B5" s="5" t="s">
        <v>7</v>
      </c>
      <c r="C5" s="3" t="e">
        <f>COUNTIF(#REF!,"Unchanged")</f>
        <v>#REF!</v>
      </c>
      <c r="D5" s="13"/>
      <c r="E5" s="13">
        <v>9</v>
      </c>
      <c r="F5" s="13">
        <v>9</v>
      </c>
      <c r="G5" s="13">
        <v>5</v>
      </c>
      <c r="H5" s="13">
        <v>5</v>
      </c>
      <c r="I5" s="11"/>
      <c r="J5" s="11"/>
      <c r="K5" s="11"/>
      <c r="L5" s="11"/>
      <c r="M5" s="11"/>
      <c r="N5" s="11"/>
      <c r="O5" s="11"/>
      <c r="P5" s="11"/>
      <c r="Q5" s="11"/>
      <c r="R5" s="11"/>
      <c r="S5" s="11"/>
      <c r="T5" s="11"/>
    </row>
    <row r="6" spans="1:20" ht="30" customHeight="1" x14ac:dyDescent="0.25">
      <c r="A6" s="4" t="s">
        <v>8</v>
      </c>
      <c r="B6" s="5" t="s">
        <v>9</v>
      </c>
      <c r="C6" s="3" t="e">
        <f>COUNTIF(#REF!,"Increasing")</f>
        <v>#REF!</v>
      </c>
      <c r="D6" s="13"/>
      <c r="E6" s="13">
        <v>1</v>
      </c>
      <c r="F6" s="13">
        <v>1</v>
      </c>
      <c r="G6" s="13">
        <v>1</v>
      </c>
      <c r="H6" s="13">
        <v>1</v>
      </c>
      <c r="I6" s="11"/>
      <c r="J6" s="11"/>
      <c r="K6" s="11"/>
      <c r="L6" s="11"/>
      <c r="M6" s="11"/>
      <c r="N6" s="11"/>
      <c r="O6" s="11"/>
      <c r="P6" s="11"/>
      <c r="Q6" s="11"/>
      <c r="R6" s="11"/>
      <c r="S6" s="11"/>
      <c r="T6" s="11"/>
    </row>
    <row r="7" spans="1:20" ht="30" customHeight="1" x14ac:dyDescent="0.25">
      <c r="A7" s="4" t="s">
        <v>10</v>
      </c>
      <c r="B7" s="5" t="s">
        <v>11</v>
      </c>
      <c r="C7" s="3" t="e">
        <f>COUNTIF(#REF!,"Reducing")</f>
        <v>#REF!</v>
      </c>
      <c r="D7" s="13"/>
      <c r="E7" s="13">
        <v>2</v>
      </c>
      <c r="F7" s="13">
        <v>1</v>
      </c>
      <c r="G7" s="13">
        <v>2</v>
      </c>
      <c r="H7" s="13">
        <v>2</v>
      </c>
      <c r="I7" s="11"/>
      <c r="J7" s="11"/>
      <c r="K7" s="11"/>
      <c r="L7" s="11"/>
      <c r="M7" s="11"/>
      <c r="N7" s="11"/>
      <c r="O7" s="11"/>
      <c r="P7" s="11"/>
      <c r="Q7" s="11"/>
      <c r="R7" s="11"/>
      <c r="S7" s="11"/>
      <c r="T7" s="11"/>
    </row>
    <row r="8" spans="1:20" ht="30" customHeight="1" x14ac:dyDescent="0.25">
      <c r="A8" s="4" t="s">
        <v>12</v>
      </c>
      <c r="B8" s="6" t="s">
        <v>13</v>
      </c>
      <c r="C8" s="3" t="e">
        <f>COUNTIF(#REF!,"Imminent")</f>
        <v>#REF!</v>
      </c>
      <c r="D8" s="13"/>
      <c r="E8" s="13">
        <v>0</v>
      </c>
      <c r="F8" s="13">
        <v>0</v>
      </c>
      <c r="G8" s="13">
        <v>0</v>
      </c>
      <c r="H8" s="13">
        <v>0</v>
      </c>
      <c r="I8" s="11"/>
      <c r="J8" s="11"/>
      <c r="K8" s="11"/>
      <c r="L8" s="11"/>
      <c r="M8" s="11"/>
      <c r="N8" s="11"/>
      <c r="O8" s="11"/>
      <c r="P8" s="11"/>
      <c r="Q8" s="11"/>
      <c r="R8" s="11"/>
      <c r="S8" s="11"/>
      <c r="T8" s="11"/>
    </row>
    <row r="9" spans="1:20" ht="30" customHeight="1" thickBot="1" x14ac:dyDescent="0.3">
      <c r="A9" s="7" t="s">
        <v>14</v>
      </c>
      <c r="B9" s="8" t="s">
        <v>15</v>
      </c>
      <c r="C9" s="9" t="e">
        <f>COUNTIF(#REF!,"Closed")</f>
        <v>#REF!</v>
      </c>
      <c r="D9" s="13"/>
      <c r="E9" s="13">
        <v>0</v>
      </c>
      <c r="F9" s="13">
        <v>0</v>
      </c>
      <c r="G9" s="13">
        <v>0</v>
      </c>
      <c r="H9" s="13">
        <v>0</v>
      </c>
      <c r="I9" s="11"/>
      <c r="J9" s="11"/>
      <c r="K9" s="11"/>
      <c r="L9" s="11"/>
      <c r="M9" s="11"/>
      <c r="N9" s="11"/>
      <c r="O9" s="11"/>
      <c r="P9" s="11"/>
      <c r="Q9" s="11"/>
      <c r="R9" s="11"/>
      <c r="S9" s="11"/>
      <c r="T9" s="11"/>
    </row>
    <row r="10" spans="1:20" ht="30" customHeight="1" thickBot="1" x14ac:dyDescent="0.3">
      <c r="D10" s="11"/>
      <c r="E10" s="11"/>
      <c r="F10" s="11"/>
      <c r="G10" s="11"/>
      <c r="H10" s="11"/>
      <c r="I10" s="11"/>
      <c r="J10" s="11"/>
      <c r="K10" s="11"/>
      <c r="L10" s="11"/>
      <c r="M10" s="11"/>
      <c r="N10" s="11"/>
      <c r="O10" s="11"/>
      <c r="P10" s="11"/>
      <c r="Q10" s="11"/>
      <c r="R10" s="11"/>
      <c r="S10" s="11"/>
      <c r="T10" s="11"/>
    </row>
    <row r="11" spans="1:20" ht="30" customHeight="1" x14ac:dyDescent="0.25">
      <c r="A11" s="152" t="s">
        <v>27</v>
      </c>
      <c r="B11" s="153"/>
      <c r="C11" s="10" t="s">
        <v>37</v>
      </c>
      <c r="D11" s="47">
        <v>44440</v>
      </c>
      <c r="E11" s="47">
        <v>44287</v>
      </c>
      <c r="F11" s="47">
        <v>44228</v>
      </c>
      <c r="G11" s="47">
        <v>44166</v>
      </c>
      <c r="H11" s="47">
        <v>44075</v>
      </c>
      <c r="I11" s="11"/>
      <c r="J11" s="11"/>
      <c r="K11" s="11"/>
      <c r="L11" s="11"/>
      <c r="M11" s="11"/>
      <c r="N11" s="11"/>
      <c r="O11" s="11"/>
      <c r="P11" s="11"/>
      <c r="Q11" s="11"/>
      <c r="R11" s="11"/>
      <c r="S11" s="11"/>
      <c r="T11" s="11"/>
    </row>
    <row r="12" spans="1:20" ht="30" customHeight="1" x14ac:dyDescent="0.25">
      <c r="A12" s="154" t="s">
        <v>23</v>
      </c>
      <c r="B12" s="155"/>
      <c r="C12" s="12" t="e">
        <f>COUNTIFS(#REF!,"RED")</f>
        <v>#REF!</v>
      </c>
      <c r="D12" s="13"/>
      <c r="E12" s="48">
        <v>1</v>
      </c>
      <c r="F12" s="13">
        <v>2</v>
      </c>
      <c r="G12" s="13">
        <v>2</v>
      </c>
      <c r="H12" s="13">
        <v>2</v>
      </c>
      <c r="I12" s="11"/>
      <c r="J12" s="11"/>
      <c r="K12" s="11"/>
      <c r="L12" s="11"/>
      <c r="M12" s="11"/>
      <c r="N12" s="11"/>
      <c r="O12" s="11"/>
      <c r="P12" s="11"/>
      <c r="Q12" s="11"/>
      <c r="R12" s="11"/>
      <c r="S12" s="11"/>
      <c r="T12" s="11"/>
    </row>
    <row r="13" spans="1:20" ht="30" customHeight="1" x14ac:dyDescent="0.25">
      <c r="A13" s="156" t="s">
        <v>24</v>
      </c>
      <c r="B13" s="157"/>
      <c r="C13" s="12" t="e">
        <f>COUNTIFS(#REF!,"AMBER")</f>
        <v>#REF!</v>
      </c>
      <c r="D13" s="13"/>
      <c r="E13" s="13">
        <v>8</v>
      </c>
      <c r="F13" s="13">
        <v>7</v>
      </c>
      <c r="G13" s="13">
        <v>4</v>
      </c>
      <c r="H13" s="13">
        <v>4</v>
      </c>
      <c r="I13" s="11"/>
      <c r="J13" s="11"/>
      <c r="K13" s="11"/>
      <c r="L13" s="11"/>
      <c r="M13" s="11"/>
      <c r="N13" s="11"/>
      <c r="O13" s="11"/>
      <c r="P13" s="11"/>
      <c r="Q13" s="11"/>
      <c r="R13" s="11"/>
      <c r="S13" s="11"/>
      <c r="T13" s="11"/>
    </row>
    <row r="14" spans="1:20" ht="30" customHeight="1" thickBot="1" x14ac:dyDescent="0.3">
      <c r="A14" s="148" t="s">
        <v>25</v>
      </c>
      <c r="B14" s="149"/>
      <c r="C14" s="14" t="e">
        <f>COUNTIFS(#REF!,"GREEN")</f>
        <v>#REF!</v>
      </c>
      <c r="D14" s="13"/>
      <c r="E14" s="13">
        <v>3</v>
      </c>
      <c r="F14" s="13">
        <v>3</v>
      </c>
      <c r="G14" s="13">
        <v>4</v>
      </c>
      <c r="H14" s="13">
        <v>4</v>
      </c>
      <c r="I14" s="11"/>
      <c r="J14" s="11"/>
      <c r="K14" s="11"/>
      <c r="L14" s="11"/>
      <c r="M14" s="11"/>
      <c r="N14" s="11"/>
      <c r="O14" s="11"/>
      <c r="P14" s="11"/>
      <c r="Q14" s="11"/>
      <c r="R14" s="11"/>
      <c r="S14" s="11"/>
      <c r="T14" s="11"/>
    </row>
    <row r="15" spans="1:20" x14ac:dyDescent="0.25">
      <c r="D15">
        <f>SUM(D12:D14)</f>
        <v>0</v>
      </c>
      <c r="E15">
        <f>SUM(E12:E14)</f>
        <v>12</v>
      </c>
      <c r="F15">
        <f>SUM(F12:F14)</f>
        <v>12</v>
      </c>
      <c r="G15">
        <f>SUM(G12:G14)</f>
        <v>10</v>
      </c>
      <c r="H15">
        <f>SUM(H12:H14)</f>
        <v>10</v>
      </c>
    </row>
  </sheetData>
  <sheetProtection sheet="1" objects="1" scenarios="1" formatCells="0" insertColumns="0" selectLockedCells="1"/>
  <mergeCells count="5">
    <mergeCell ref="A14:B14"/>
    <mergeCell ref="A3:B3"/>
    <mergeCell ref="A11:B11"/>
    <mergeCell ref="A12:B12"/>
    <mergeCell ref="A13:B13"/>
  </mergeCells>
  <phoneticPr fontId="0" type="noConversion"/>
  <pageMargins left="0.70866141732283472" right="0.70866141732283472" top="0.74803149606299213" bottom="0.74803149606299213" header="0.31496062992125984" footer="0.31496062992125984"/>
  <pageSetup paperSize="9" orientation="portrait" r:id="rId1"/>
  <headerFooter>
    <oddHeader>&amp;L&amp;F&amp;C
&amp;A</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V38"/>
  <sheetViews>
    <sheetView zoomScale="65" zoomScaleNormal="65" workbookViewId="0">
      <selection activeCell="O6" sqref="O6"/>
    </sheetView>
  </sheetViews>
  <sheetFormatPr defaultRowHeight="12.5" x14ac:dyDescent="0.25"/>
  <cols>
    <col min="1" max="1" width="10.36328125" customWidth="1"/>
    <col min="2" max="2" width="15.6328125" customWidth="1"/>
    <col min="3" max="3" width="35.6328125" customWidth="1"/>
    <col min="4" max="4" width="14.453125" customWidth="1"/>
    <col min="5" max="5" width="7" customWidth="1"/>
    <col min="6" max="6" width="7" bestFit="1" customWidth="1"/>
    <col min="7" max="7" width="38.6328125" customWidth="1"/>
    <col min="8" max="9" width="7" customWidth="1"/>
    <col min="10" max="10" width="35.6328125" customWidth="1"/>
    <col min="11" max="11" width="38.6328125" style="25" customWidth="1"/>
    <col min="12" max="12" width="38.6328125" customWidth="1"/>
    <col min="13" max="13" width="20.6328125" bestFit="1" customWidth="1"/>
    <col min="14" max="14" width="21" bestFit="1" customWidth="1"/>
    <col min="15" max="15" width="11.6328125" customWidth="1"/>
    <col min="16" max="16" width="21.453125" customWidth="1"/>
    <col min="17" max="17" width="9.36328125" hidden="1" customWidth="1"/>
    <col min="18" max="18" width="0" hidden="1" customWidth="1"/>
  </cols>
  <sheetData>
    <row r="1" spans="1:22" ht="32.25" customHeight="1" thickBot="1" x14ac:dyDescent="0.3">
      <c r="A1" s="159" t="s">
        <v>47</v>
      </c>
      <c r="B1" s="160"/>
      <c r="C1" s="160"/>
      <c r="D1" s="160"/>
      <c r="E1" s="160"/>
      <c r="F1" s="160"/>
      <c r="G1" s="160"/>
      <c r="H1" s="160"/>
      <c r="I1" s="160"/>
      <c r="J1" s="160"/>
      <c r="K1" s="160"/>
      <c r="L1" s="160"/>
      <c r="M1" s="160"/>
      <c r="N1" s="160"/>
      <c r="O1" s="160"/>
      <c r="P1" s="161"/>
    </row>
    <row r="2" spans="1:22" ht="18" customHeight="1" x14ac:dyDescent="0.25">
      <c r="A2" s="162" t="s">
        <v>0</v>
      </c>
      <c r="B2" s="163"/>
      <c r="C2" s="163"/>
      <c r="D2" s="163"/>
      <c r="E2" s="164" t="s">
        <v>45</v>
      </c>
      <c r="F2" s="163"/>
      <c r="G2" s="163"/>
      <c r="H2" s="163"/>
      <c r="I2" s="163"/>
      <c r="J2" s="163"/>
      <c r="K2" s="163"/>
      <c r="L2" s="175"/>
      <c r="M2" s="164" t="s">
        <v>29</v>
      </c>
      <c r="N2" s="163"/>
      <c r="O2" s="163"/>
      <c r="P2" s="165"/>
    </row>
    <row r="3" spans="1:22" ht="15.5" x14ac:dyDescent="0.25">
      <c r="A3" s="166" t="s">
        <v>46</v>
      </c>
      <c r="B3" s="166" t="s">
        <v>5</v>
      </c>
      <c r="C3" s="166" t="s">
        <v>1</v>
      </c>
      <c r="D3" s="168" t="s">
        <v>4</v>
      </c>
      <c r="E3" s="170" t="s">
        <v>18</v>
      </c>
      <c r="F3" s="171"/>
      <c r="G3" s="172" t="s">
        <v>42</v>
      </c>
      <c r="H3" s="173" t="s">
        <v>19</v>
      </c>
      <c r="I3" s="171"/>
      <c r="J3" s="166" t="s">
        <v>41</v>
      </c>
      <c r="K3" s="176" t="s">
        <v>43</v>
      </c>
      <c r="L3" s="177" t="s">
        <v>44</v>
      </c>
      <c r="M3" s="174" t="s">
        <v>28</v>
      </c>
      <c r="N3" s="158" t="s">
        <v>3</v>
      </c>
      <c r="O3" s="158" t="s">
        <v>2</v>
      </c>
      <c r="P3" s="158" t="s">
        <v>22</v>
      </c>
    </row>
    <row r="4" spans="1:22" ht="98.25" customHeight="1" x14ac:dyDescent="0.25">
      <c r="A4" s="167"/>
      <c r="B4" s="167"/>
      <c r="C4" s="167"/>
      <c r="D4" s="169"/>
      <c r="E4" s="29" t="s">
        <v>20</v>
      </c>
      <c r="F4" s="30" t="s">
        <v>21</v>
      </c>
      <c r="G4" s="167"/>
      <c r="H4" s="31" t="s">
        <v>20</v>
      </c>
      <c r="I4" s="30" t="s">
        <v>21</v>
      </c>
      <c r="J4" s="167"/>
      <c r="K4" s="176"/>
      <c r="L4" s="178"/>
      <c r="M4" s="174"/>
      <c r="N4" s="158"/>
      <c r="O4" s="158"/>
      <c r="P4" s="158"/>
    </row>
    <row r="5" spans="1:22" ht="409.5" x14ac:dyDescent="0.25">
      <c r="A5" s="32" t="s">
        <v>49</v>
      </c>
      <c r="B5" s="33" t="s">
        <v>50</v>
      </c>
      <c r="C5" s="34" t="s">
        <v>51</v>
      </c>
      <c r="D5" s="33" t="s">
        <v>48</v>
      </c>
      <c r="E5" s="35">
        <v>4</v>
      </c>
      <c r="F5" s="35">
        <v>4</v>
      </c>
      <c r="G5" s="38" t="s">
        <v>52</v>
      </c>
      <c r="H5" s="35">
        <v>3</v>
      </c>
      <c r="I5" s="35">
        <v>4</v>
      </c>
      <c r="J5" s="33" t="s">
        <v>53</v>
      </c>
      <c r="K5" s="33" t="s">
        <v>54</v>
      </c>
      <c r="L5" s="37" t="s">
        <v>55</v>
      </c>
      <c r="M5" s="36">
        <v>44231</v>
      </c>
      <c r="N5" s="36">
        <v>44317</v>
      </c>
      <c r="O5" s="35" t="s">
        <v>14</v>
      </c>
      <c r="P5" s="39" t="str">
        <f>IF(O5=0,"",IF(O5="New","N",IF(O5="Unchanged","↔",IF(O5="Increasing","↑",IF(O5="Reducing","↓",IF(O5="Imminent","!",IF(O5="Closed","X")))))))&amp;R5</f>
        <v>XAmber</v>
      </c>
      <c r="Q5">
        <f>H5*I5</f>
        <v>12</v>
      </c>
      <c r="R5" t="s">
        <v>24</v>
      </c>
      <c r="S5" s="40" t="s">
        <v>56</v>
      </c>
    </row>
    <row r="6" spans="1:22" s="45" customFormat="1" ht="250" x14ac:dyDescent="0.25">
      <c r="A6" s="55" t="s">
        <v>58</v>
      </c>
      <c r="B6" s="43" t="s">
        <v>66</v>
      </c>
      <c r="C6" s="43" t="s">
        <v>59</v>
      </c>
      <c r="D6" s="49" t="s">
        <v>60</v>
      </c>
      <c r="E6" s="41">
        <v>4</v>
      </c>
      <c r="F6" s="41">
        <v>4</v>
      </c>
      <c r="G6" s="43" t="s">
        <v>67</v>
      </c>
      <c r="H6" s="41">
        <v>3</v>
      </c>
      <c r="I6" s="41">
        <v>3</v>
      </c>
      <c r="J6" s="46" t="s">
        <v>68</v>
      </c>
      <c r="K6" s="46" t="s">
        <v>69</v>
      </c>
      <c r="L6" s="43" t="s">
        <v>57</v>
      </c>
      <c r="M6" s="50">
        <v>44589</v>
      </c>
      <c r="N6" s="50">
        <v>44652</v>
      </c>
      <c r="O6" s="35" t="s">
        <v>14</v>
      </c>
      <c r="P6" s="44" t="str">
        <f>IF(O6=0,"",IF(O6="New","N",IF(O6="Unchanged","↔",IF(O6="Increasing","↑",IF(O6="Reducing","↓",IF(O6="Imminent","!",IF(O6="Closed","X")))))))&amp;R6</f>
        <v>XAmber</v>
      </c>
      <c r="Q6" s="42">
        <f>H6*I6</f>
        <v>9</v>
      </c>
      <c r="R6" s="42" t="str">
        <f>IF(ISNA(VLOOKUP(H6&amp;I6,Risk_Lookup!$C$2:$D$26,2,FALSE))=TRUE,"", VLOOKUP(H6&amp;I6,Risk_Lookup!$C$2:$D$26,2,FALSE))</f>
        <v>Amber</v>
      </c>
      <c r="S6" s="42"/>
      <c r="T6" s="42"/>
      <c r="U6" s="42"/>
      <c r="V6" s="42"/>
    </row>
    <row r="7" spans="1:22" ht="25" x14ac:dyDescent="0.25">
      <c r="A7" s="27"/>
      <c r="B7" s="22"/>
      <c r="C7" s="22"/>
      <c r="D7" s="23"/>
      <c r="E7" s="18"/>
      <c r="F7" s="18"/>
      <c r="G7" s="22"/>
      <c r="H7" s="20"/>
      <c r="I7" s="20"/>
      <c r="J7" s="22"/>
      <c r="K7" s="24"/>
      <c r="L7" s="24"/>
      <c r="M7" s="26"/>
      <c r="N7" s="19"/>
      <c r="O7" s="18"/>
      <c r="P7" s="28" t="str">
        <f t="shared" ref="P7:P12" si="0">IF(O7=0,"",IF(O7="New","N",IF(O7="Unchanged","↔",IF(O7="Increasing","↑",IF(O7="Reducing","↓",IF(O7="Imminent","!",IF(O7="Closed","X")))))))&amp;R7</f>
        <v/>
      </c>
      <c r="R7" t="str">
        <f>IF(ISNA(VLOOKUP(H7&amp;I7,Risk_Lookup!$C$2:$D$26,2,FALSE))=TRUE,"", VLOOKUP(H7&amp;I7,Risk_Lookup!$C$2:$D$26,2,FALSE))</f>
        <v/>
      </c>
    </row>
    <row r="8" spans="1:22" ht="25" x14ac:dyDescent="0.25">
      <c r="A8" s="27"/>
      <c r="B8" s="22"/>
      <c r="C8" s="22"/>
      <c r="D8" s="23"/>
      <c r="E8" s="18"/>
      <c r="F8" s="18"/>
      <c r="G8" s="22"/>
      <c r="H8" s="21"/>
      <c r="I8" s="21"/>
      <c r="J8" s="22"/>
      <c r="K8" s="24"/>
      <c r="L8" s="24"/>
      <c r="M8" s="26"/>
      <c r="N8" s="19"/>
      <c r="O8" s="18"/>
      <c r="P8" s="28" t="str">
        <f t="shared" si="0"/>
        <v/>
      </c>
      <c r="R8" t="str">
        <f>IF(ISNA(VLOOKUP(H8&amp;I8,Risk_Lookup!$C$2:$D$26,2,FALSE))=TRUE,"", VLOOKUP(H8&amp;I8,Risk_Lookup!$C$2:$D$26,2,FALSE))</f>
        <v/>
      </c>
    </row>
    <row r="9" spans="1:22" ht="25" x14ac:dyDescent="0.25">
      <c r="A9" s="27"/>
      <c r="B9" s="22"/>
      <c r="C9" s="22"/>
      <c r="D9" s="23"/>
      <c r="E9" s="18"/>
      <c r="F9" s="18"/>
      <c r="G9" s="22"/>
      <c r="H9" s="20"/>
      <c r="I9" s="20"/>
      <c r="J9" s="22"/>
      <c r="K9" s="24"/>
      <c r="L9" s="24"/>
      <c r="M9" s="26"/>
      <c r="N9" s="19"/>
      <c r="O9" s="18"/>
      <c r="P9" s="28" t="str">
        <f t="shared" si="0"/>
        <v/>
      </c>
      <c r="R9" t="str">
        <f>IF(ISNA(VLOOKUP(H9&amp;I9,Risk_Lookup!$C$2:$D$26,2,FALSE))=TRUE,"", VLOOKUP(H9&amp;I9,Risk_Lookup!$C$2:$D$26,2,FALSE))</f>
        <v/>
      </c>
    </row>
    <row r="10" spans="1:22" ht="25" x14ac:dyDescent="0.25">
      <c r="A10" s="27"/>
      <c r="B10" s="22"/>
      <c r="C10" s="22"/>
      <c r="D10" s="23"/>
      <c r="E10" s="18"/>
      <c r="F10" s="18"/>
      <c r="G10" s="22"/>
      <c r="H10" s="20"/>
      <c r="I10" s="20"/>
      <c r="J10" s="22"/>
      <c r="K10" s="24"/>
      <c r="L10" s="24"/>
      <c r="M10" s="26"/>
      <c r="N10" s="19"/>
      <c r="O10" s="18"/>
      <c r="P10" s="28" t="str">
        <f t="shared" si="0"/>
        <v/>
      </c>
      <c r="R10" t="str">
        <f>IF(ISNA(VLOOKUP(H10&amp;I10,Risk_Lookup!$C$2:$D$26,2,FALSE))=TRUE,"", VLOOKUP(H10&amp;I10,Risk_Lookup!$C$2:$D$26,2,FALSE))</f>
        <v/>
      </c>
    </row>
    <row r="11" spans="1:22" ht="25" x14ac:dyDescent="0.25">
      <c r="A11" s="27"/>
      <c r="B11" s="22"/>
      <c r="C11" s="22"/>
      <c r="D11" s="23"/>
      <c r="E11" s="18"/>
      <c r="F11" s="18"/>
      <c r="G11" s="22"/>
      <c r="H11" s="20"/>
      <c r="I11" s="20"/>
      <c r="J11" s="22"/>
      <c r="K11" s="24"/>
      <c r="L11" s="24"/>
      <c r="M11" s="26"/>
      <c r="N11" s="19"/>
      <c r="O11" s="18"/>
      <c r="P11" s="28" t="str">
        <f t="shared" si="0"/>
        <v/>
      </c>
      <c r="R11" t="str">
        <f>IF(ISNA(VLOOKUP(H11&amp;I11,Risk_Lookup!$C$2:$D$26,2,FALSE))=TRUE,"", VLOOKUP(H11&amp;I11,Risk_Lookup!$C$2:$D$26,2,FALSE))</f>
        <v/>
      </c>
    </row>
    <row r="12" spans="1:22" ht="25" x14ac:dyDescent="0.25">
      <c r="A12" s="27"/>
      <c r="B12" s="22"/>
      <c r="C12" s="22"/>
      <c r="D12" s="23"/>
      <c r="E12" s="18"/>
      <c r="F12" s="18"/>
      <c r="G12" s="22"/>
      <c r="H12" s="20"/>
      <c r="I12" s="20"/>
      <c r="J12" s="22"/>
      <c r="K12" s="24"/>
      <c r="L12" s="24"/>
      <c r="M12" s="26"/>
      <c r="N12" s="19"/>
      <c r="O12" s="18"/>
      <c r="P12" s="28" t="str">
        <f t="shared" si="0"/>
        <v/>
      </c>
      <c r="R12" t="str">
        <f>IF(ISNA(VLOOKUP(H12&amp;I12,Risk_Lookup!$C$2:$D$26,2,FALSE))=TRUE,"", VLOOKUP(H12&amp;I12,Risk_Lookup!$C$2:$D$26,2,FALSE))</f>
        <v/>
      </c>
    </row>
    <row r="13" spans="1:22" ht="25" x14ac:dyDescent="0.25">
      <c r="A13" s="27"/>
      <c r="B13" s="22"/>
      <c r="C13" s="22"/>
      <c r="D13" s="23"/>
      <c r="E13" s="18"/>
      <c r="F13" s="18"/>
      <c r="G13" s="22"/>
      <c r="H13" s="20"/>
      <c r="I13" s="20"/>
      <c r="J13" s="22"/>
      <c r="K13" s="24"/>
      <c r="L13" s="24"/>
      <c r="M13" s="26"/>
      <c r="N13" s="19"/>
      <c r="O13" s="18"/>
      <c r="P13" s="28" t="str">
        <f>IF(O13=0,"",IF(O13="New","N",IF(O13="Unchanged","↔",IF(O13="Increasing","↑",IF(O13="Reducing","↓",IF(O13="Imminent","!",IF(O13="Closed","X")))))))&amp;R13</f>
        <v/>
      </c>
      <c r="R13" t="str">
        <f>IF(ISNA(VLOOKUP(H13&amp;I13,Risk_Lookup!$C$2:$D$26,2,FALSE))=TRUE,"", VLOOKUP(H13&amp;I13,Risk_Lookup!$C$2:$D$26,2,FALSE))</f>
        <v/>
      </c>
    </row>
    <row r="14" spans="1:22" ht="25" x14ac:dyDescent="0.25">
      <c r="A14" s="27"/>
      <c r="B14" s="22"/>
      <c r="C14" s="22"/>
      <c r="D14" s="23"/>
      <c r="E14" s="18"/>
      <c r="F14" s="18"/>
      <c r="G14" s="22"/>
      <c r="H14" s="20"/>
      <c r="I14" s="20"/>
      <c r="J14" s="22"/>
      <c r="K14" s="24"/>
      <c r="L14" s="24"/>
      <c r="M14" s="26"/>
      <c r="N14" s="19"/>
      <c r="O14" s="18"/>
      <c r="P14" s="28" t="str">
        <f t="shared" ref="P14:P28" si="1">IF(O14=0,"",IF(O14="New","N",IF(O14="Unchanged","↔",IF(O14="Increasing","↑",IF(O14="Reducing","↓",IF(O14="Imminent","!",IF(O14="Closed","X")))))))&amp;R14</f>
        <v/>
      </c>
      <c r="R14" t="str">
        <f>IF(ISNA(VLOOKUP(H14&amp;I14,Risk_Lookup!$C$2:$D$26,2,FALSE))=TRUE,"", VLOOKUP(H14&amp;I14,Risk_Lookup!$C$2:$D$26,2,FALSE))</f>
        <v/>
      </c>
    </row>
    <row r="15" spans="1:22" ht="25" x14ac:dyDescent="0.25">
      <c r="A15" s="27"/>
      <c r="B15" s="22"/>
      <c r="C15" s="22"/>
      <c r="D15" s="23"/>
      <c r="E15" s="18"/>
      <c r="F15" s="18"/>
      <c r="G15" s="22"/>
      <c r="H15" s="20"/>
      <c r="I15" s="20"/>
      <c r="J15" s="22"/>
      <c r="K15" s="24"/>
      <c r="L15" s="24"/>
      <c r="M15" s="26"/>
      <c r="N15" s="19"/>
      <c r="O15" s="18"/>
      <c r="P15" s="28" t="str">
        <f t="shared" si="1"/>
        <v/>
      </c>
      <c r="R15" t="str">
        <f>IF(ISNA(VLOOKUP(H15&amp;I15,Risk_Lookup!$C$2:$D$26,2,FALSE))=TRUE,"", VLOOKUP(H15&amp;I15,Risk_Lookup!$C$2:$D$26,2,FALSE))</f>
        <v/>
      </c>
    </row>
    <row r="16" spans="1:22" ht="25" x14ac:dyDescent="0.25">
      <c r="A16" s="27"/>
      <c r="B16" s="22"/>
      <c r="C16" s="22"/>
      <c r="D16" s="23"/>
      <c r="E16" s="18"/>
      <c r="F16" s="18"/>
      <c r="G16" s="22"/>
      <c r="H16" s="20"/>
      <c r="I16" s="20"/>
      <c r="J16" s="22"/>
      <c r="K16" s="24"/>
      <c r="L16" s="24"/>
      <c r="M16" s="26"/>
      <c r="N16" s="19"/>
      <c r="O16" s="18"/>
      <c r="P16" s="28" t="str">
        <f t="shared" si="1"/>
        <v/>
      </c>
    </row>
    <row r="17" spans="1:16" ht="25" x14ac:dyDescent="0.25">
      <c r="A17" s="27"/>
      <c r="B17" s="22"/>
      <c r="C17" s="22"/>
      <c r="D17" s="23"/>
      <c r="E17" s="18"/>
      <c r="F17" s="18"/>
      <c r="G17" s="22"/>
      <c r="H17" s="20"/>
      <c r="I17" s="20"/>
      <c r="J17" s="22"/>
      <c r="K17" s="24"/>
      <c r="L17" s="24"/>
      <c r="M17" s="26"/>
      <c r="N17" s="19"/>
      <c r="O17" s="18"/>
      <c r="P17" s="28" t="str">
        <f t="shared" si="1"/>
        <v/>
      </c>
    </row>
    <row r="18" spans="1:16" ht="25" x14ac:dyDescent="0.25">
      <c r="A18" s="27"/>
      <c r="B18" s="22"/>
      <c r="C18" s="22"/>
      <c r="D18" s="23"/>
      <c r="E18" s="18"/>
      <c r="F18" s="18"/>
      <c r="G18" s="22"/>
      <c r="H18" s="20"/>
      <c r="I18" s="20"/>
      <c r="J18" s="22"/>
      <c r="K18" s="24"/>
      <c r="L18" s="24"/>
      <c r="M18" s="26"/>
      <c r="N18" s="19"/>
      <c r="O18" s="18"/>
      <c r="P18" s="28" t="str">
        <f t="shared" si="1"/>
        <v/>
      </c>
    </row>
    <row r="19" spans="1:16" ht="25" x14ac:dyDescent="0.25">
      <c r="A19" s="27"/>
      <c r="B19" s="22"/>
      <c r="C19" s="22"/>
      <c r="D19" s="23"/>
      <c r="E19" s="18"/>
      <c r="F19" s="18"/>
      <c r="G19" s="22"/>
      <c r="H19" s="20"/>
      <c r="I19" s="20"/>
      <c r="J19" s="22"/>
      <c r="K19" s="24"/>
      <c r="L19" s="24"/>
      <c r="M19" s="26"/>
      <c r="N19" s="19"/>
      <c r="O19" s="18"/>
      <c r="P19" s="28" t="str">
        <f t="shared" si="1"/>
        <v/>
      </c>
    </row>
    <row r="20" spans="1:16" ht="25" x14ac:dyDescent="0.25">
      <c r="A20" s="27"/>
      <c r="B20" s="22"/>
      <c r="C20" s="22"/>
      <c r="D20" s="23"/>
      <c r="E20" s="18"/>
      <c r="F20" s="18"/>
      <c r="G20" s="22"/>
      <c r="H20" s="20"/>
      <c r="I20" s="20"/>
      <c r="J20" s="22"/>
      <c r="K20" s="24"/>
      <c r="L20" s="24"/>
      <c r="M20" s="26"/>
      <c r="N20" s="19"/>
      <c r="O20" s="18"/>
      <c r="P20" s="28" t="str">
        <f t="shared" si="1"/>
        <v/>
      </c>
    </row>
    <row r="21" spans="1:16" ht="25" x14ac:dyDescent="0.25">
      <c r="A21" s="27"/>
      <c r="B21" s="22"/>
      <c r="C21" s="22"/>
      <c r="D21" s="23"/>
      <c r="E21" s="18"/>
      <c r="F21" s="18"/>
      <c r="G21" s="22"/>
      <c r="H21" s="20"/>
      <c r="I21" s="20"/>
      <c r="J21" s="22"/>
      <c r="K21" s="24"/>
      <c r="L21" s="24"/>
      <c r="M21" s="26"/>
      <c r="N21" s="19"/>
      <c r="O21" s="18"/>
      <c r="P21" s="28" t="str">
        <f t="shared" si="1"/>
        <v/>
      </c>
    </row>
    <row r="22" spans="1:16" ht="25" x14ac:dyDescent="0.25">
      <c r="A22" s="27"/>
      <c r="B22" s="22"/>
      <c r="C22" s="22"/>
      <c r="D22" s="23"/>
      <c r="E22" s="18"/>
      <c r="F22" s="18"/>
      <c r="G22" s="22"/>
      <c r="H22" s="20"/>
      <c r="I22" s="20"/>
      <c r="J22" s="22"/>
      <c r="K22" s="24"/>
      <c r="L22" s="24"/>
      <c r="M22" s="26"/>
      <c r="N22" s="19"/>
      <c r="O22" s="18"/>
      <c r="P22" s="28" t="str">
        <f t="shared" si="1"/>
        <v/>
      </c>
    </row>
    <row r="23" spans="1:16" ht="25" x14ac:dyDescent="0.25">
      <c r="A23" s="27"/>
      <c r="B23" s="22"/>
      <c r="C23" s="22"/>
      <c r="D23" s="23"/>
      <c r="E23" s="18"/>
      <c r="F23" s="18"/>
      <c r="G23" s="22"/>
      <c r="H23" s="20"/>
      <c r="I23" s="20"/>
      <c r="J23" s="22"/>
      <c r="K23" s="24"/>
      <c r="L23" s="24"/>
      <c r="M23" s="26"/>
      <c r="N23" s="19"/>
      <c r="O23" s="18"/>
      <c r="P23" s="28" t="str">
        <f t="shared" si="1"/>
        <v/>
      </c>
    </row>
    <row r="24" spans="1:16" ht="25" x14ac:dyDescent="0.25">
      <c r="A24" s="27"/>
      <c r="B24" s="22"/>
      <c r="C24" s="22"/>
      <c r="D24" s="23"/>
      <c r="E24" s="18"/>
      <c r="F24" s="18"/>
      <c r="G24" s="22"/>
      <c r="H24" s="20"/>
      <c r="I24" s="20"/>
      <c r="J24" s="22"/>
      <c r="K24" s="24"/>
      <c r="L24" s="24"/>
      <c r="M24" s="26"/>
      <c r="N24" s="19"/>
      <c r="O24" s="18"/>
      <c r="P24" s="28" t="str">
        <f t="shared" si="1"/>
        <v/>
      </c>
    </row>
    <row r="25" spans="1:16" ht="25" x14ac:dyDescent="0.25">
      <c r="A25" s="27"/>
      <c r="B25" s="22"/>
      <c r="C25" s="22"/>
      <c r="D25" s="23"/>
      <c r="E25" s="18"/>
      <c r="F25" s="18"/>
      <c r="G25" s="22"/>
      <c r="H25" s="20"/>
      <c r="I25" s="20"/>
      <c r="J25" s="22"/>
      <c r="K25" s="24"/>
      <c r="L25" s="24"/>
      <c r="M25" s="26"/>
      <c r="N25" s="19"/>
      <c r="O25" s="18"/>
      <c r="P25" s="28" t="str">
        <f t="shared" si="1"/>
        <v/>
      </c>
    </row>
    <row r="26" spans="1:16" ht="25" x14ac:dyDescent="0.25">
      <c r="A26" s="27"/>
      <c r="B26" s="22"/>
      <c r="C26" s="22"/>
      <c r="D26" s="23"/>
      <c r="E26" s="18"/>
      <c r="F26" s="18"/>
      <c r="G26" s="22"/>
      <c r="H26" s="20"/>
      <c r="I26" s="20"/>
      <c r="J26" s="22"/>
      <c r="K26" s="24"/>
      <c r="L26" s="24"/>
      <c r="M26" s="26"/>
      <c r="N26" s="19"/>
      <c r="O26" s="18"/>
      <c r="P26" s="28" t="str">
        <f t="shared" si="1"/>
        <v/>
      </c>
    </row>
    <row r="27" spans="1:16" ht="25" x14ac:dyDescent="0.25">
      <c r="A27" s="27"/>
      <c r="B27" s="22"/>
      <c r="C27" s="22"/>
      <c r="D27" s="23"/>
      <c r="E27" s="18"/>
      <c r="F27" s="18"/>
      <c r="G27" s="22"/>
      <c r="H27" s="20"/>
      <c r="I27" s="20"/>
      <c r="J27" s="22"/>
      <c r="K27" s="24"/>
      <c r="L27" s="24"/>
      <c r="M27" s="26"/>
      <c r="N27" s="19"/>
      <c r="O27" s="18"/>
      <c r="P27" s="28" t="str">
        <f t="shared" si="1"/>
        <v/>
      </c>
    </row>
    <row r="28" spans="1:16" ht="25" x14ac:dyDescent="0.25">
      <c r="A28" s="27"/>
      <c r="B28" s="22"/>
      <c r="C28" s="22"/>
      <c r="D28" s="23"/>
      <c r="E28" s="18"/>
      <c r="F28" s="18"/>
      <c r="G28" s="22"/>
      <c r="H28" s="20"/>
      <c r="I28" s="20"/>
      <c r="J28" s="22"/>
      <c r="K28" s="24"/>
      <c r="L28" s="24"/>
      <c r="M28" s="26"/>
      <c r="N28" s="19"/>
      <c r="O28" s="18"/>
      <c r="P28" s="28" t="str">
        <f t="shared" si="1"/>
        <v/>
      </c>
    </row>
    <row r="29" spans="1:16" ht="25" x14ac:dyDescent="0.25">
      <c r="A29" s="27"/>
      <c r="B29" s="22"/>
      <c r="C29" s="22"/>
      <c r="D29" s="23"/>
      <c r="E29" s="18"/>
      <c r="F29" s="18"/>
      <c r="G29" s="22"/>
      <c r="H29" s="20"/>
      <c r="I29" s="20"/>
      <c r="J29" s="22"/>
      <c r="K29" s="24"/>
      <c r="L29" s="24"/>
      <c r="M29" s="26"/>
      <c r="N29" s="19"/>
      <c r="O29" s="18"/>
      <c r="P29" s="28" t="str">
        <f t="shared" ref="P29:P38" si="2">IF(O29=0,"",IF(O29="New","N",IF(O29="Unchanged","↔",IF(O29="Increasing","↑",IF(O29="Reducing","↓",IF(O29="Imminent","!",IF(O29="Closed","X")))))))&amp;R29</f>
        <v/>
      </c>
    </row>
    <row r="30" spans="1:16" ht="25" x14ac:dyDescent="0.25">
      <c r="A30" s="27"/>
      <c r="B30" s="22"/>
      <c r="C30" s="22"/>
      <c r="D30" s="23"/>
      <c r="E30" s="18"/>
      <c r="F30" s="18"/>
      <c r="G30" s="22"/>
      <c r="H30" s="20"/>
      <c r="I30" s="20"/>
      <c r="J30" s="22"/>
      <c r="K30" s="24"/>
      <c r="L30" s="24"/>
      <c r="M30" s="26"/>
      <c r="N30" s="19"/>
      <c r="O30" s="18"/>
      <c r="P30" s="28" t="str">
        <f t="shared" si="2"/>
        <v/>
      </c>
    </row>
    <row r="31" spans="1:16" ht="25" x14ac:dyDescent="0.25">
      <c r="A31" s="27"/>
      <c r="B31" s="22"/>
      <c r="C31" s="22"/>
      <c r="D31" s="23"/>
      <c r="E31" s="18"/>
      <c r="F31" s="18"/>
      <c r="G31" s="22"/>
      <c r="H31" s="20"/>
      <c r="I31" s="20"/>
      <c r="J31" s="22"/>
      <c r="K31" s="24"/>
      <c r="L31" s="24"/>
      <c r="M31" s="26"/>
      <c r="N31" s="19"/>
      <c r="O31" s="18"/>
      <c r="P31" s="28" t="str">
        <f t="shared" si="2"/>
        <v/>
      </c>
    </row>
    <row r="32" spans="1:16" ht="25" x14ac:dyDescent="0.25">
      <c r="A32" s="27"/>
      <c r="B32" s="22"/>
      <c r="C32" s="22"/>
      <c r="D32" s="23"/>
      <c r="E32" s="18"/>
      <c r="F32" s="18"/>
      <c r="G32" s="22"/>
      <c r="H32" s="20"/>
      <c r="I32" s="20"/>
      <c r="J32" s="22"/>
      <c r="K32" s="24"/>
      <c r="L32" s="24"/>
      <c r="M32" s="26"/>
      <c r="N32" s="19"/>
      <c r="O32" s="18"/>
      <c r="P32" s="28" t="str">
        <f t="shared" si="2"/>
        <v/>
      </c>
    </row>
    <row r="33" spans="1:16" ht="25" x14ac:dyDescent="0.25">
      <c r="A33" s="27"/>
      <c r="B33" s="22"/>
      <c r="C33" s="22"/>
      <c r="D33" s="23"/>
      <c r="E33" s="18"/>
      <c r="F33" s="18"/>
      <c r="G33" s="22"/>
      <c r="H33" s="20"/>
      <c r="I33" s="20"/>
      <c r="J33" s="22"/>
      <c r="K33" s="24"/>
      <c r="L33" s="24"/>
      <c r="M33" s="26"/>
      <c r="N33" s="19"/>
      <c r="O33" s="18"/>
      <c r="P33" s="28" t="str">
        <f t="shared" si="2"/>
        <v/>
      </c>
    </row>
    <row r="34" spans="1:16" ht="25" x14ac:dyDescent="0.25">
      <c r="A34" s="27"/>
      <c r="B34" s="22"/>
      <c r="C34" s="22"/>
      <c r="D34" s="23"/>
      <c r="E34" s="18"/>
      <c r="F34" s="18"/>
      <c r="G34" s="22"/>
      <c r="H34" s="20"/>
      <c r="I34" s="20"/>
      <c r="J34" s="22"/>
      <c r="K34" s="24"/>
      <c r="L34" s="24"/>
      <c r="M34" s="26"/>
      <c r="N34" s="19"/>
      <c r="O34" s="18"/>
      <c r="P34" s="28" t="str">
        <f t="shared" si="2"/>
        <v/>
      </c>
    </row>
    <row r="35" spans="1:16" ht="25" x14ac:dyDescent="0.25">
      <c r="A35" s="27"/>
      <c r="B35" s="22"/>
      <c r="C35" s="22"/>
      <c r="D35" s="23"/>
      <c r="E35" s="18"/>
      <c r="F35" s="18"/>
      <c r="G35" s="22"/>
      <c r="H35" s="20"/>
      <c r="I35" s="20"/>
      <c r="J35" s="22"/>
      <c r="K35" s="24"/>
      <c r="L35" s="24"/>
      <c r="M35" s="26"/>
      <c r="N35" s="19"/>
      <c r="O35" s="18"/>
      <c r="P35" s="28" t="str">
        <f t="shared" si="2"/>
        <v/>
      </c>
    </row>
    <row r="36" spans="1:16" ht="25" x14ac:dyDescent="0.25">
      <c r="A36" s="27"/>
      <c r="B36" s="22"/>
      <c r="C36" s="22"/>
      <c r="D36" s="23"/>
      <c r="E36" s="18"/>
      <c r="F36" s="18"/>
      <c r="G36" s="22"/>
      <c r="H36" s="20"/>
      <c r="I36" s="20"/>
      <c r="J36" s="22"/>
      <c r="K36" s="24"/>
      <c r="L36" s="24"/>
      <c r="M36" s="26"/>
      <c r="N36" s="19"/>
      <c r="O36" s="18"/>
      <c r="P36" s="28" t="str">
        <f t="shared" si="2"/>
        <v/>
      </c>
    </row>
    <row r="37" spans="1:16" ht="25" x14ac:dyDescent="0.25">
      <c r="A37" s="27"/>
      <c r="B37" s="22"/>
      <c r="C37" s="22"/>
      <c r="D37" s="23"/>
      <c r="E37" s="18"/>
      <c r="F37" s="18"/>
      <c r="G37" s="22"/>
      <c r="H37" s="20"/>
      <c r="I37" s="20"/>
      <c r="J37" s="22"/>
      <c r="K37" s="24"/>
      <c r="L37" s="24"/>
      <c r="M37" s="26"/>
      <c r="N37" s="19"/>
      <c r="O37" s="18"/>
      <c r="P37" s="28" t="str">
        <f t="shared" si="2"/>
        <v/>
      </c>
    </row>
    <row r="38" spans="1:16" ht="25" x14ac:dyDescent="0.25">
      <c r="A38" s="27"/>
      <c r="B38" s="22"/>
      <c r="C38" s="22"/>
      <c r="D38" s="23"/>
      <c r="E38" s="18"/>
      <c r="F38" s="18"/>
      <c r="G38" s="22"/>
      <c r="H38" s="20"/>
      <c r="I38" s="20"/>
      <c r="J38" s="22"/>
      <c r="K38" s="24"/>
      <c r="L38" s="24"/>
      <c r="M38" s="26"/>
      <c r="N38" s="19"/>
      <c r="O38" s="18"/>
      <c r="P38" s="28" t="str">
        <f t="shared" si="2"/>
        <v/>
      </c>
    </row>
  </sheetData>
  <mergeCells count="18">
    <mergeCell ref="K3:K4"/>
    <mergeCell ref="L3:L4"/>
    <mergeCell ref="P3:P4"/>
    <mergeCell ref="A1:P1"/>
    <mergeCell ref="A2:D2"/>
    <mergeCell ref="M2:P2"/>
    <mergeCell ref="A3:A4"/>
    <mergeCell ref="B3:B4"/>
    <mergeCell ref="C3:C4"/>
    <mergeCell ref="D3:D4"/>
    <mergeCell ref="E3:F3"/>
    <mergeCell ref="N3:N4"/>
    <mergeCell ref="O3:O4"/>
    <mergeCell ref="G3:G4"/>
    <mergeCell ref="H3:I3"/>
    <mergeCell ref="J3:J4"/>
    <mergeCell ref="M3:M4"/>
    <mergeCell ref="E2:L2"/>
  </mergeCells>
  <phoneticPr fontId="0" type="noConversion"/>
  <conditionalFormatting sqref="P5:P6">
    <cfRule type="expression" dxfId="2" priority="1" stopIfTrue="1">
      <formula>R5="GREEN"</formula>
    </cfRule>
    <cfRule type="expression" dxfId="1" priority="2" stopIfTrue="1">
      <formula xml:space="preserve"> R5="AMBER"</formula>
    </cfRule>
    <cfRule type="expression" dxfId="0" priority="3" stopIfTrue="1">
      <formula>R5="RED"</formula>
    </cfRule>
  </conditionalFormatting>
  <dataValidations count="5">
    <dataValidation type="list" allowBlank="1" showInputMessage="1" showErrorMessage="1" sqref="O5:O38" xr:uid="{00000000-0002-0000-0200-000000000000}">
      <formula1>Riskprofile</formula1>
    </dataValidation>
    <dataValidation type="date" allowBlank="1" showInputMessage="1" showErrorMessage="1" errorTitle="Date format" error="Please enter a date between 01/01/2000 and 31/12/2099 in the format dd/mm/yyyy." sqref="M5:N38" xr:uid="{00000000-0002-0000-0200-000001000000}">
      <formula1>36526</formula1>
      <formula2>73050</formula2>
    </dataValidation>
    <dataValidation type="decimal" errorStyle="information" allowBlank="1" showInputMessage="1" showErrorMessage="1" errorTitle="Net risk exceeds gross risk" error="The net risk score should not exceed the gross risk score." sqref="I5:J5 I6:I38" xr:uid="{00000000-0002-0000-0200-000002000000}">
      <formula1>1</formula1>
      <formula2>F5</formula2>
    </dataValidation>
    <dataValidation type="whole" errorStyle="information" allowBlank="1" showInputMessage="1" showErrorMessage="1" errorTitle="Net risk exceeds gross risk" error="The net risk score should not exceed the gross risk score." sqref="H5:H38" xr:uid="{00000000-0002-0000-0200-000003000000}">
      <formula1>1</formula1>
      <formula2>E5</formula2>
    </dataValidation>
    <dataValidation type="decimal" errorStyle="information" allowBlank="1" showInputMessage="1" showErrorMessage="1" errorTitle="Net risk exceeds gross risk" error="The net risk score should not exceed the gross risk score." sqref="K5" xr:uid="{0F2FD627-B4EE-4B06-A408-CED42480C0AA}">
      <formula1>1</formula1>
      <formula2>G5</formula2>
    </dataValidation>
  </dataValidations>
  <pageMargins left="0.70866141732283472" right="0.70866141732283472" top="0.74803149606299213" bottom="0.74803149606299213" header="0.31496062992125984" footer="0.31496062992125984"/>
  <pageSetup paperSize="9" scale="4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F3A11-8480-4745-BB9A-1929C84453C3}">
  <sheetPr>
    <tabColor theme="0" tint="-0.14999847407452621"/>
    <pageSetUpPr fitToPage="1"/>
  </sheetPr>
  <dimension ref="A1:I22"/>
  <sheetViews>
    <sheetView zoomScaleNormal="100" workbookViewId="0">
      <selection activeCell="E21" sqref="E21"/>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99</v>
      </c>
      <c r="B2" s="62" t="s">
        <v>96</v>
      </c>
      <c r="C2" s="197"/>
      <c r="D2" s="63" t="s">
        <v>76</v>
      </c>
      <c r="E2" s="64">
        <v>1</v>
      </c>
      <c r="F2" s="63" t="s">
        <v>76</v>
      </c>
      <c r="G2" s="64">
        <v>1</v>
      </c>
      <c r="H2" s="65"/>
      <c r="I2" s="60"/>
    </row>
    <row r="3" spans="1:9" s="61" customFormat="1" ht="14.5" x14ac:dyDescent="0.25">
      <c r="A3" s="195"/>
      <c r="B3" s="200" t="s">
        <v>94</v>
      </c>
      <c r="C3" s="198"/>
      <c r="D3" s="66" t="s">
        <v>77</v>
      </c>
      <c r="E3" s="64">
        <v>1</v>
      </c>
      <c r="F3" s="63" t="s">
        <v>77</v>
      </c>
      <c r="G3" s="64">
        <v>1</v>
      </c>
      <c r="H3" s="65"/>
      <c r="I3" s="60"/>
    </row>
    <row r="4" spans="1:9" ht="13" x14ac:dyDescent="0.25">
      <c r="A4" s="195"/>
      <c r="B4" s="200"/>
      <c r="C4" s="198"/>
      <c r="D4" s="76"/>
      <c r="E4" s="77"/>
      <c r="F4" s="76"/>
      <c r="G4" s="77"/>
      <c r="H4" s="76"/>
    </row>
    <row r="5" spans="1:9" ht="46" x14ac:dyDescent="0.25">
      <c r="A5" s="195"/>
      <c r="B5" s="200"/>
      <c r="C5" s="198"/>
      <c r="D5" s="202">
        <f>E2*E3</f>
        <v>1</v>
      </c>
      <c r="E5" s="203"/>
      <c r="F5" s="202">
        <f>G2*G3</f>
        <v>1</v>
      </c>
      <c r="G5" s="203"/>
      <c r="H5" s="69">
        <v>0</v>
      </c>
    </row>
    <row r="6" spans="1:9" ht="13"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1"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9.5" customHeight="1" x14ac:dyDescent="0.25">
      <c r="A20" s="110" t="s">
        <v>78</v>
      </c>
      <c r="B20" s="72"/>
      <c r="C20" s="73"/>
      <c r="D20" s="73"/>
      <c r="E20" s="73"/>
      <c r="F20" s="179"/>
      <c r="G20" s="180"/>
      <c r="H20" s="180"/>
    </row>
    <row r="21" spans="1:8" ht="17" customHeight="1" x14ac:dyDescent="0.25">
      <c r="A21" s="78" t="s">
        <v>78</v>
      </c>
      <c r="B21" s="74"/>
      <c r="C21" s="75"/>
      <c r="D21" s="75"/>
      <c r="E21" s="75"/>
      <c r="F21" s="181"/>
      <c r="G21" s="182"/>
      <c r="H21" s="182"/>
    </row>
    <row r="22" spans="1:8" x14ac:dyDescent="0.25">
      <c r="A22" s="67"/>
    </row>
  </sheetData>
  <mergeCells count="25">
    <mergeCell ref="D1:E1"/>
    <mergeCell ref="F1:G1"/>
    <mergeCell ref="A2:A6"/>
    <mergeCell ref="C2:C6"/>
    <mergeCell ref="B3:B6"/>
    <mergeCell ref="D5:E5"/>
    <mergeCell ref="F5:G5"/>
    <mergeCell ref="A19:B19"/>
    <mergeCell ref="F19:H19"/>
    <mergeCell ref="D15:H15"/>
    <mergeCell ref="A7:B7"/>
    <mergeCell ref="C7:H7"/>
    <mergeCell ref="D8:H8"/>
    <mergeCell ref="D9:H9"/>
    <mergeCell ref="D10:H10"/>
    <mergeCell ref="A11:H11"/>
    <mergeCell ref="B12:H12"/>
    <mergeCell ref="A13:B13"/>
    <mergeCell ref="C13:H13"/>
    <mergeCell ref="D14:H14"/>
    <mergeCell ref="F20:H20"/>
    <mergeCell ref="F21:H21"/>
    <mergeCell ref="D16:H16"/>
    <mergeCell ref="D17:H17"/>
    <mergeCell ref="D18:H18"/>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DC6ECCD9-3AF5-4236-984D-F8FC4D1FBC14}">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3537D-8196-4344-BF58-A4D872D8FC34}">
  <sheetPr>
    <tabColor theme="0" tint="-0.14999847407452621"/>
    <pageSetUpPr fitToPage="1"/>
  </sheetPr>
  <dimension ref="A1:I22"/>
  <sheetViews>
    <sheetView zoomScaleNormal="100" workbookViewId="0">
      <selection activeCell="B46" sqref="B46"/>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100</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0.5"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5.5" customHeight="1" x14ac:dyDescent="0.25">
      <c r="A20" s="110" t="s">
        <v>78</v>
      </c>
      <c r="B20" s="72"/>
      <c r="C20" s="73"/>
      <c r="D20" s="73"/>
      <c r="E20" s="73"/>
      <c r="F20" s="180"/>
      <c r="G20" s="180"/>
      <c r="H20" s="180"/>
    </row>
    <row r="21" spans="1:8" ht="17.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CF0926E3-3D22-433A-961E-F5201AB0FC12}">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928EB-3FD5-4F29-BAE6-935AFFDBD78C}">
  <sheetPr>
    <tabColor theme="0" tint="-0.14999847407452621"/>
    <pageSetUpPr fitToPage="1"/>
  </sheetPr>
  <dimension ref="A1:I23"/>
  <sheetViews>
    <sheetView zoomScaleNormal="100" workbookViewId="0">
      <selection activeCell="A21" sqref="A21:XFD22"/>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101</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19.5" customHeight="1" x14ac:dyDescent="0.25">
      <c r="A12" s="110" t="s">
        <v>78</v>
      </c>
      <c r="B12" s="190"/>
      <c r="C12" s="190"/>
      <c r="D12" s="190"/>
      <c r="E12" s="190"/>
      <c r="F12" s="190"/>
      <c r="G12" s="190"/>
      <c r="H12" s="190"/>
    </row>
    <row r="13" spans="1:9" ht="8.15" customHeight="1" x14ac:dyDescent="0.25">
      <c r="A13" s="76"/>
      <c r="B13" s="71"/>
      <c r="C13" s="76"/>
      <c r="D13" s="182"/>
      <c r="E13" s="182"/>
      <c r="F13" s="182"/>
      <c r="G13" s="182"/>
      <c r="H13" s="182"/>
    </row>
    <row r="14" spans="1:9" ht="33" customHeight="1" x14ac:dyDescent="0.25">
      <c r="A14" s="189" t="s">
        <v>85</v>
      </c>
      <c r="B14" s="185"/>
      <c r="C14" s="191" t="s">
        <v>84</v>
      </c>
      <c r="D14" s="184"/>
      <c r="E14" s="184"/>
      <c r="F14" s="184"/>
      <c r="G14" s="184"/>
      <c r="H14" s="184"/>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4.75" customHeight="1" x14ac:dyDescent="0.25">
      <c r="A19" s="110" t="s">
        <v>78</v>
      </c>
      <c r="B19" s="70"/>
      <c r="C19" s="110" t="s">
        <v>78</v>
      </c>
      <c r="D19" s="183"/>
      <c r="E19" s="183"/>
      <c r="F19" s="183"/>
      <c r="G19" s="183"/>
      <c r="H19" s="183"/>
    </row>
    <row r="20" spans="1:8" ht="29" x14ac:dyDescent="0.25">
      <c r="A20" s="184" t="s">
        <v>97</v>
      </c>
      <c r="B20" s="185"/>
      <c r="C20" s="125" t="s">
        <v>79</v>
      </c>
      <c r="D20" s="125" t="s">
        <v>80</v>
      </c>
      <c r="E20" s="125" t="s">
        <v>81</v>
      </c>
      <c r="F20" s="186" t="s">
        <v>82</v>
      </c>
      <c r="G20" s="187"/>
      <c r="H20" s="188"/>
    </row>
    <row r="21" spans="1:8" ht="15.5" customHeight="1" x14ac:dyDescent="0.25">
      <c r="A21" s="110" t="s">
        <v>78</v>
      </c>
      <c r="B21" s="72"/>
      <c r="C21" s="73"/>
      <c r="D21" s="73"/>
      <c r="E21" s="73"/>
      <c r="F21" s="180"/>
      <c r="G21" s="180"/>
      <c r="H21" s="180"/>
    </row>
    <row r="22" spans="1:8" ht="17.5" customHeight="1" x14ac:dyDescent="0.25">
      <c r="A22" s="78" t="s">
        <v>78</v>
      </c>
      <c r="B22" s="74"/>
      <c r="C22" s="75"/>
      <c r="D22" s="75"/>
      <c r="E22" s="75"/>
      <c r="F22" s="181"/>
      <c r="G22" s="182"/>
      <c r="H22" s="182"/>
    </row>
    <row r="23" spans="1:8" x14ac:dyDescent="0.25">
      <c r="A23" s="67"/>
    </row>
  </sheetData>
  <mergeCells count="26">
    <mergeCell ref="F21:H21"/>
    <mergeCell ref="F22:H22"/>
    <mergeCell ref="D1:E1"/>
    <mergeCell ref="F1:G1"/>
    <mergeCell ref="A2:A6"/>
    <mergeCell ref="C2:C6"/>
    <mergeCell ref="B3:B6"/>
    <mergeCell ref="D5:E5"/>
    <mergeCell ref="F5:G5"/>
    <mergeCell ref="D16:H16"/>
    <mergeCell ref="A7:B7"/>
    <mergeCell ref="C7:H7"/>
    <mergeCell ref="D8:H8"/>
    <mergeCell ref="D9:H9"/>
    <mergeCell ref="D10:H10"/>
    <mergeCell ref="A11:H11"/>
    <mergeCell ref="B12:H12"/>
    <mergeCell ref="D13:H13"/>
    <mergeCell ref="A14:B14"/>
    <mergeCell ref="C14:H14"/>
    <mergeCell ref="D15:H15"/>
    <mergeCell ref="D17:H17"/>
    <mergeCell ref="D18:H18"/>
    <mergeCell ref="D19:H19"/>
    <mergeCell ref="A20:B20"/>
    <mergeCell ref="F20:H20"/>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1BB0F85D-B6A0-42E6-85D2-7BE5DA515D94}">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CD8E6-8080-4E1A-8D6F-E028A7ED06B8}">
  <sheetPr>
    <tabColor theme="0" tint="-0.14999847407452621"/>
    <pageSetUpPr fitToPage="1"/>
  </sheetPr>
  <dimension ref="A1:I22"/>
  <sheetViews>
    <sheetView zoomScaleNormal="100" workbookViewId="0">
      <selection activeCell="B50" sqref="B50"/>
    </sheetView>
  </sheetViews>
  <sheetFormatPr defaultColWidth="9.36328125" defaultRowHeight="12.5" x14ac:dyDescent="0.25"/>
  <cols>
    <col min="1" max="1" width="14.36328125" style="68" customWidth="1"/>
    <col min="2" max="2" width="83" style="68" customWidth="1"/>
    <col min="3" max="3" width="14.36328125" style="68" customWidth="1"/>
    <col min="4" max="4" width="12.36328125" style="67" customWidth="1"/>
    <col min="5" max="5" width="16.36328125" style="67" customWidth="1"/>
    <col min="6" max="6" width="12.36328125" style="67" customWidth="1"/>
    <col min="7" max="7" width="17.6328125" style="67" customWidth="1"/>
    <col min="8" max="8" width="16" style="67" customWidth="1"/>
    <col min="9" max="9" width="14.36328125" style="67" customWidth="1"/>
    <col min="10" max="16384" width="9.36328125" style="68"/>
  </cols>
  <sheetData>
    <row r="1" spans="1:9" s="61" customFormat="1" ht="29" x14ac:dyDescent="0.25">
      <c r="A1" s="58" t="s">
        <v>72</v>
      </c>
      <c r="B1" s="59" t="s">
        <v>73</v>
      </c>
      <c r="C1" s="106" t="s">
        <v>95</v>
      </c>
      <c r="D1" s="192" t="s">
        <v>74</v>
      </c>
      <c r="E1" s="193"/>
      <c r="F1" s="130" t="s">
        <v>75</v>
      </c>
      <c r="G1" s="193"/>
      <c r="H1" s="57" t="s">
        <v>71</v>
      </c>
      <c r="I1" s="60"/>
    </row>
    <row r="2" spans="1:9" s="61" customFormat="1" ht="26" x14ac:dyDescent="0.25">
      <c r="A2" s="194" t="s">
        <v>102</v>
      </c>
      <c r="B2" s="62" t="s">
        <v>96</v>
      </c>
      <c r="C2" s="197"/>
      <c r="D2" s="63" t="s">
        <v>76</v>
      </c>
      <c r="E2" s="64">
        <v>1</v>
      </c>
      <c r="F2" s="63" t="s">
        <v>76</v>
      </c>
      <c r="G2" s="64">
        <v>1</v>
      </c>
      <c r="H2" s="65"/>
      <c r="I2" s="60"/>
    </row>
    <row r="3" spans="1:9" s="61" customFormat="1" ht="14.75" customHeight="1" x14ac:dyDescent="0.25">
      <c r="A3" s="195"/>
      <c r="B3" s="200" t="s">
        <v>94</v>
      </c>
      <c r="C3" s="198"/>
      <c r="D3" s="66" t="s">
        <v>77</v>
      </c>
      <c r="E3" s="64">
        <v>1</v>
      </c>
      <c r="F3" s="63" t="s">
        <v>77</v>
      </c>
      <c r="G3" s="64">
        <v>1</v>
      </c>
      <c r="H3" s="65"/>
      <c r="I3" s="60"/>
    </row>
    <row r="4" spans="1:9" ht="13.25" customHeight="1" x14ac:dyDescent="0.25">
      <c r="A4" s="195"/>
      <c r="B4" s="200"/>
      <c r="C4" s="198"/>
      <c r="D4" s="76"/>
      <c r="E4" s="77"/>
      <c r="F4" s="76"/>
      <c r="G4" s="77"/>
      <c r="H4" s="76"/>
    </row>
    <row r="5" spans="1:9" ht="46.25" customHeight="1" x14ac:dyDescent="0.25">
      <c r="A5" s="195"/>
      <c r="B5" s="200"/>
      <c r="C5" s="198"/>
      <c r="D5" s="202">
        <f>E2*E3</f>
        <v>1</v>
      </c>
      <c r="E5" s="203"/>
      <c r="F5" s="202">
        <f>G2*G3</f>
        <v>1</v>
      </c>
      <c r="G5" s="203"/>
      <c r="H5" s="69">
        <v>0</v>
      </c>
    </row>
    <row r="6" spans="1:9" ht="13.25" customHeight="1" x14ac:dyDescent="0.25">
      <c r="A6" s="196"/>
      <c r="B6" s="201"/>
      <c r="C6" s="199"/>
      <c r="D6" s="78"/>
      <c r="E6" s="79"/>
      <c r="F6" s="78"/>
      <c r="G6" s="79"/>
      <c r="H6" s="78"/>
    </row>
    <row r="7" spans="1:9" ht="25.5" customHeight="1" x14ac:dyDescent="0.25">
      <c r="A7" s="189" t="s">
        <v>83</v>
      </c>
      <c r="B7" s="184"/>
      <c r="C7" s="189"/>
      <c r="D7" s="184"/>
      <c r="E7" s="184"/>
      <c r="F7" s="184"/>
      <c r="G7" s="184"/>
      <c r="H7" s="184"/>
    </row>
    <row r="8" spans="1:9" ht="24.75" customHeight="1" x14ac:dyDescent="0.25">
      <c r="A8" s="110" t="s">
        <v>78</v>
      </c>
      <c r="B8" s="70"/>
      <c r="C8" s="110" t="s">
        <v>78</v>
      </c>
      <c r="D8" s="183"/>
      <c r="E8" s="183"/>
      <c r="F8" s="183"/>
      <c r="G8" s="183"/>
      <c r="H8" s="183"/>
    </row>
    <row r="9" spans="1:9" ht="24.75" customHeight="1" x14ac:dyDescent="0.25">
      <c r="A9" s="110" t="s">
        <v>78</v>
      </c>
      <c r="B9" s="70"/>
      <c r="C9" s="110" t="s">
        <v>78</v>
      </c>
      <c r="D9" s="183"/>
      <c r="E9" s="183"/>
      <c r="F9" s="183"/>
      <c r="G9" s="183"/>
      <c r="H9" s="183"/>
    </row>
    <row r="10" spans="1:9" ht="24.75" customHeight="1" x14ac:dyDescent="0.25">
      <c r="A10" s="110" t="s">
        <v>78</v>
      </c>
      <c r="B10" s="70"/>
      <c r="C10" s="110" t="s">
        <v>78</v>
      </c>
      <c r="D10" s="183"/>
      <c r="E10" s="183"/>
      <c r="F10" s="183"/>
      <c r="G10" s="183"/>
      <c r="H10" s="183"/>
    </row>
    <row r="11" spans="1:9" ht="33" customHeight="1" x14ac:dyDescent="0.25">
      <c r="A11" s="189" t="s">
        <v>98</v>
      </c>
      <c r="B11" s="189"/>
      <c r="C11" s="189"/>
      <c r="D11" s="189"/>
      <c r="E11" s="189"/>
      <c r="F11" s="189"/>
      <c r="G11" s="189"/>
      <c r="H11" s="189"/>
    </row>
    <row r="12" spans="1:9" ht="23" customHeight="1" x14ac:dyDescent="0.25">
      <c r="A12" s="110" t="s">
        <v>78</v>
      </c>
      <c r="B12" s="190"/>
      <c r="C12" s="190"/>
      <c r="D12" s="190"/>
      <c r="E12" s="190"/>
      <c r="F12" s="190"/>
      <c r="G12" s="190"/>
      <c r="H12" s="190"/>
    </row>
    <row r="13" spans="1:9" ht="33" customHeight="1" x14ac:dyDescent="0.25">
      <c r="A13" s="189" t="s">
        <v>85</v>
      </c>
      <c r="B13" s="185"/>
      <c r="C13" s="191" t="s">
        <v>84</v>
      </c>
      <c r="D13" s="184"/>
      <c r="E13" s="184"/>
      <c r="F13" s="184"/>
      <c r="G13" s="184"/>
      <c r="H13" s="184"/>
    </row>
    <row r="14" spans="1:9" ht="24.75" customHeight="1" x14ac:dyDescent="0.25">
      <c r="A14" s="110" t="s">
        <v>78</v>
      </c>
      <c r="B14" s="70"/>
      <c r="C14" s="110" t="s">
        <v>78</v>
      </c>
      <c r="D14" s="183"/>
      <c r="E14" s="183"/>
      <c r="F14" s="183"/>
      <c r="G14" s="183"/>
      <c r="H14" s="183"/>
    </row>
    <row r="15" spans="1:9" ht="24.75" customHeight="1" x14ac:dyDescent="0.25">
      <c r="A15" s="110" t="s">
        <v>78</v>
      </c>
      <c r="B15" s="70"/>
      <c r="C15" s="110" t="s">
        <v>78</v>
      </c>
      <c r="D15" s="183"/>
      <c r="E15" s="183"/>
      <c r="F15" s="183"/>
      <c r="G15" s="183"/>
      <c r="H15" s="183"/>
    </row>
    <row r="16" spans="1:9" ht="24.75" customHeight="1" x14ac:dyDescent="0.25">
      <c r="A16" s="110" t="s">
        <v>78</v>
      </c>
      <c r="B16" s="70"/>
      <c r="C16" s="110" t="s">
        <v>78</v>
      </c>
      <c r="D16" s="183"/>
      <c r="E16" s="183"/>
      <c r="F16" s="183"/>
      <c r="G16" s="183"/>
      <c r="H16" s="183"/>
    </row>
    <row r="17" spans="1:8" ht="24.75" customHeight="1" x14ac:dyDescent="0.25">
      <c r="A17" s="110" t="s">
        <v>78</v>
      </c>
      <c r="B17" s="70"/>
      <c r="C17" s="110" t="s">
        <v>78</v>
      </c>
      <c r="D17" s="183"/>
      <c r="E17" s="183"/>
      <c r="F17" s="183"/>
      <c r="G17" s="183"/>
      <c r="H17" s="183"/>
    </row>
    <row r="18" spans="1:8" ht="24.75" customHeight="1" x14ac:dyDescent="0.25">
      <c r="A18" s="110" t="s">
        <v>78</v>
      </c>
      <c r="B18" s="70"/>
      <c r="C18" s="110" t="s">
        <v>78</v>
      </c>
      <c r="D18" s="183"/>
      <c r="E18" s="183"/>
      <c r="F18" s="183"/>
      <c r="G18" s="183"/>
      <c r="H18" s="183"/>
    </row>
    <row r="19" spans="1:8" ht="29" x14ac:dyDescent="0.25">
      <c r="A19" s="184" t="s">
        <v>97</v>
      </c>
      <c r="B19" s="185"/>
      <c r="C19" s="125" t="s">
        <v>79</v>
      </c>
      <c r="D19" s="125" t="s">
        <v>80</v>
      </c>
      <c r="E19" s="125" t="s">
        <v>81</v>
      </c>
      <c r="F19" s="186" t="s">
        <v>82</v>
      </c>
      <c r="G19" s="187"/>
      <c r="H19" s="188"/>
    </row>
    <row r="20" spans="1:8" ht="15.5" customHeight="1" x14ac:dyDescent="0.25">
      <c r="A20" s="110" t="s">
        <v>78</v>
      </c>
      <c r="B20" s="72"/>
      <c r="C20" s="73"/>
      <c r="D20" s="73"/>
      <c r="E20" s="73"/>
      <c r="F20" s="180"/>
      <c r="G20" s="180"/>
      <c r="H20" s="180"/>
    </row>
    <row r="21" spans="1:8" ht="17.5" customHeight="1" x14ac:dyDescent="0.25">
      <c r="A21" s="78" t="s">
        <v>78</v>
      </c>
      <c r="B21" s="74"/>
      <c r="C21" s="75"/>
      <c r="D21" s="75"/>
      <c r="E21" s="75"/>
      <c r="F21" s="181"/>
      <c r="G21" s="182"/>
      <c r="H21" s="182"/>
    </row>
    <row r="22" spans="1:8" x14ac:dyDescent="0.25">
      <c r="A22" s="67"/>
    </row>
  </sheetData>
  <mergeCells count="25">
    <mergeCell ref="F20:H20"/>
    <mergeCell ref="F21:H21"/>
    <mergeCell ref="D1:E1"/>
    <mergeCell ref="F1:G1"/>
    <mergeCell ref="A2:A6"/>
    <mergeCell ref="C2:C6"/>
    <mergeCell ref="B3:B6"/>
    <mergeCell ref="D5:E5"/>
    <mergeCell ref="F5:G5"/>
    <mergeCell ref="D15:H15"/>
    <mergeCell ref="A7:B7"/>
    <mergeCell ref="C7:H7"/>
    <mergeCell ref="D8:H8"/>
    <mergeCell ref="D9:H9"/>
    <mergeCell ref="D10:H10"/>
    <mergeCell ref="A11:H11"/>
    <mergeCell ref="D17:H17"/>
    <mergeCell ref="D18:H18"/>
    <mergeCell ref="A19:B19"/>
    <mergeCell ref="F19:H19"/>
    <mergeCell ref="B12:H12"/>
    <mergeCell ref="A13:B13"/>
    <mergeCell ref="C13:H13"/>
    <mergeCell ref="D14:H14"/>
    <mergeCell ref="D16:H16"/>
  </mergeCells>
  <conditionalFormatting sqref="H5">
    <cfRule type="iconSet" priority="1">
      <iconSet iconSet="3ArrowsGray" showValue="0">
        <cfvo type="percent" val="0"/>
        <cfvo type="num" val="0"/>
        <cfvo type="num" val="1"/>
      </iconSet>
    </cfRule>
  </conditionalFormatting>
  <pageMargins left="0.70866141732283472" right="0.70866141732283472" top="0.74803149606299213" bottom="0.74803149606299213" header="0.31496062992125984" footer="0.31496062992125984"/>
  <pageSetup paperSize="9" scale="66" orientation="landscape" r:id="rId1"/>
  <extLst>
    <ext xmlns:x14="http://schemas.microsoft.com/office/spreadsheetml/2009/9/main" uri="{78C0D931-6437-407d-A8EE-F0AAD7539E65}">
      <x14:conditionalFormattings>
        <x14:conditionalFormatting xmlns:xm="http://schemas.microsoft.com/office/excel/2006/main">
          <x14:cfRule type="iconSet" priority="2" id="{665928EA-65B6-4644-A196-D50FD7F47710}">
            <x14:iconSet showValue="0" custom="1">
              <x14:cfvo type="percent">
                <xm:f>0</xm:f>
              </x14:cfvo>
              <x14:cfvo type="num">
                <xm:f>12</xm:f>
              </x14:cfvo>
              <x14:cfvo type="num">
                <xm:f>32</xm:f>
              </x14:cfvo>
              <x14:cfIcon iconSet="3TrafficLights1" iconId="2"/>
              <x14:cfIcon iconSet="3TrafficLights1" iconId="1"/>
              <x14:cfIcon iconSet="3TrafficLights1" iconId="0"/>
            </x14:iconSet>
          </x14:cfRule>
          <xm:sqref>D5 F5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Guidance</vt:lpstr>
      <vt:lpstr>Summary</vt:lpstr>
      <vt:lpstr>Notes to consider</vt:lpstr>
      <vt:lpstr>RISK PROFILE</vt:lpstr>
      <vt:lpstr>CLOSED RISKS</vt:lpstr>
      <vt:lpstr>01</vt:lpstr>
      <vt:lpstr>02</vt:lpstr>
      <vt:lpstr>03</vt:lpstr>
      <vt:lpstr>04</vt:lpstr>
      <vt:lpstr>05</vt:lpstr>
      <vt:lpstr>06</vt:lpstr>
      <vt:lpstr>07</vt:lpstr>
      <vt:lpstr>08</vt:lpstr>
      <vt:lpstr>09</vt:lpstr>
      <vt:lpstr>10</vt:lpstr>
      <vt:lpstr>Previous Risk Register</vt:lpstr>
      <vt:lpstr> Closed Risks</vt:lpstr>
      <vt:lpstr>Scoring Matrix</vt:lpstr>
      <vt:lpstr>Risk_Lookup</vt:lpstr>
      <vt:lpstr>Guidance!_Toc94866392</vt:lpstr>
      <vt:lpstr>Guidance!_Toc94866393</vt:lpstr>
      <vt:lpstr>'Scoring Matrix'!Print_Area</vt:lpstr>
      <vt:lpstr>Riskprofile</vt:lpstr>
    </vt:vector>
  </TitlesOfParts>
  <Company>Leeds Metropolitan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Smith</dc:creator>
  <cp:lastModifiedBy>Stout, Greta</cp:lastModifiedBy>
  <cp:lastPrinted>2023-11-30T10:27:29Z</cp:lastPrinted>
  <dcterms:created xsi:type="dcterms:W3CDTF">2009-05-22T10:12:24Z</dcterms:created>
  <dcterms:modified xsi:type="dcterms:W3CDTF">2023-12-11T22:58:18Z</dcterms:modified>
</cp:coreProperties>
</file>